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de\Desktop\+ CORONAVIRUS  Pagina web\050420\"/>
    </mc:Choice>
  </mc:AlternateContent>
  <bookViews>
    <workbookView xWindow="0" yWindow="0" windowWidth="23040" windowHeight="9384"/>
  </bookViews>
  <sheets>
    <sheet name="4-5 abril" sheetId="16" r:id="rId1"/>
    <sheet name="Hoja1" sheetId="17" r:id="rId2"/>
    <sheet name="HOJA 2" sheetId="15" r:id="rId3"/>
  </sheets>
  <calcPr calcId="181029"/>
</workbook>
</file>

<file path=xl/calcChain.xml><?xml version="1.0" encoding="utf-8"?>
<calcChain xmlns="http://schemas.openxmlformats.org/spreadsheetml/2006/main">
  <c r="E83" i="16" l="1"/>
  <c r="N58" i="16"/>
  <c r="E58" i="16"/>
  <c r="N33" i="16"/>
  <c r="E33" i="16"/>
  <c r="D8" i="16"/>
  <c r="F83" i="16" l="1"/>
  <c r="H83" i="16" s="1"/>
  <c r="I82" i="16"/>
  <c r="H82" i="16"/>
  <c r="G82" i="16"/>
  <c r="I81" i="16"/>
  <c r="H81" i="16"/>
  <c r="G81" i="16"/>
  <c r="I80" i="16"/>
  <c r="H80" i="16"/>
  <c r="G80" i="16"/>
  <c r="I79" i="16"/>
  <c r="H79" i="16"/>
  <c r="G79" i="16"/>
  <c r="I78" i="16"/>
  <c r="H78" i="16"/>
  <c r="G78" i="16"/>
  <c r="I77" i="16"/>
  <c r="H77" i="16"/>
  <c r="G77" i="16"/>
  <c r="I76" i="16"/>
  <c r="H76" i="16"/>
  <c r="G76" i="16"/>
  <c r="I75" i="16"/>
  <c r="H75" i="16"/>
  <c r="G75" i="16"/>
  <c r="I74" i="16"/>
  <c r="H74" i="16"/>
  <c r="G74" i="16"/>
  <c r="I73" i="16"/>
  <c r="H73" i="16"/>
  <c r="G73" i="16"/>
  <c r="I72" i="16"/>
  <c r="H72" i="16"/>
  <c r="G72" i="16"/>
  <c r="I71" i="16"/>
  <c r="H71" i="16"/>
  <c r="G71" i="16"/>
  <c r="I70" i="16"/>
  <c r="H70" i="16"/>
  <c r="G70" i="16"/>
  <c r="I69" i="16"/>
  <c r="H69" i="16"/>
  <c r="G69" i="16"/>
  <c r="I68" i="16"/>
  <c r="H68" i="16"/>
  <c r="G68" i="16"/>
  <c r="I67" i="16"/>
  <c r="H67" i="16"/>
  <c r="G67" i="16"/>
  <c r="I66" i="16"/>
  <c r="H66" i="16"/>
  <c r="G66" i="16"/>
  <c r="I65" i="16"/>
  <c r="H65" i="16"/>
  <c r="G65" i="16"/>
  <c r="I64" i="16"/>
  <c r="H64" i="16"/>
  <c r="G64" i="16"/>
  <c r="O58" i="16"/>
  <c r="Q58" i="16" s="1"/>
  <c r="F58" i="16"/>
  <c r="H58" i="16" s="1"/>
  <c r="R57" i="16"/>
  <c r="Q57" i="16"/>
  <c r="P57" i="16"/>
  <c r="I57" i="16"/>
  <c r="H57" i="16"/>
  <c r="G57" i="16"/>
  <c r="R56" i="16"/>
  <c r="Q56" i="16"/>
  <c r="P56" i="16"/>
  <c r="I56" i="16"/>
  <c r="H56" i="16"/>
  <c r="G56" i="16"/>
  <c r="R55" i="16"/>
  <c r="Q55" i="16"/>
  <c r="P55" i="16"/>
  <c r="I55" i="16"/>
  <c r="H55" i="16"/>
  <c r="G55" i="16"/>
  <c r="R54" i="16"/>
  <c r="Q54" i="16"/>
  <c r="P54" i="16"/>
  <c r="I54" i="16"/>
  <c r="H54" i="16"/>
  <c r="G54" i="16"/>
  <c r="R53" i="16"/>
  <c r="Q53" i="16"/>
  <c r="P53" i="16"/>
  <c r="I53" i="16"/>
  <c r="H53" i="16"/>
  <c r="G53" i="16"/>
  <c r="R52" i="16"/>
  <c r="Q52" i="16"/>
  <c r="P52" i="16"/>
  <c r="I52" i="16"/>
  <c r="H52" i="16"/>
  <c r="G52" i="16"/>
  <c r="R51" i="16"/>
  <c r="Q51" i="16"/>
  <c r="P51" i="16"/>
  <c r="I51" i="16"/>
  <c r="H51" i="16"/>
  <c r="G51" i="16"/>
  <c r="R50" i="16"/>
  <c r="Q50" i="16"/>
  <c r="P50" i="16"/>
  <c r="I50" i="16"/>
  <c r="H50" i="16"/>
  <c r="G50" i="16"/>
  <c r="R49" i="16"/>
  <c r="Q49" i="16"/>
  <c r="P49" i="16"/>
  <c r="I49" i="16"/>
  <c r="H49" i="16"/>
  <c r="G49" i="16"/>
  <c r="R48" i="16"/>
  <c r="Q48" i="16"/>
  <c r="P48" i="16"/>
  <c r="I48" i="16"/>
  <c r="H48" i="16"/>
  <c r="G48" i="16"/>
  <c r="R47" i="16"/>
  <c r="Q47" i="16"/>
  <c r="P47" i="16"/>
  <c r="I47" i="16"/>
  <c r="H47" i="16"/>
  <c r="G47" i="16"/>
  <c r="R46" i="16"/>
  <c r="Q46" i="16"/>
  <c r="P46" i="16"/>
  <c r="I46" i="16"/>
  <c r="H46" i="16"/>
  <c r="G46" i="16"/>
  <c r="R45" i="16"/>
  <c r="Q45" i="16"/>
  <c r="P45" i="16"/>
  <c r="I45" i="16"/>
  <c r="H45" i="16"/>
  <c r="G45" i="16"/>
  <c r="R44" i="16"/>
  <c r="Q44" i="16"/>
  <c r="P44" i="16"/>
  <c r="I44" i="16"/>
  <c r="H44" i="16"/>
  <c r="G44" i="16"/>
  <c r="R43" i="16"/>
  <c r="Q43" i="16"/>
  <c r="P43" i="16"/>
  <c r="I43" i="16"/>
  <c r="H43" i="16"/>
  <c r="G43" i="16"/>
  <c r="R42" i="16"/>
  <c r="Q42" i="16"/>
  <c r="P42" i="16"/>
  <c r="I42" i="16"/>
  <c r="H42" i="16"/>
  <c r="G42" i="16"/>
  <c r="R41" i="16"/>
  <c r="Q41" i="16"/>
  <c r="P41" i="16"/>
  <c r="I41" i="16"/>
  <c r="H41" i="16"/>
  <c r="G41" i="16"/>
  <c r="R40" i="16"/>
  <c r="Q40" i="16"/>
  <c r="P40" i="16"/>
  <c r="I40" i="16"/>
  <c r="H40" i="16"/>
  <c r="G40" i="16"/>
  <c r="R39" i="16"/>
  <c r="Q39" i="16"/>
  <c r="P39" i="16"/>
  <c r="I39" i="16"/>
  <c r="H39" i="16"/>
  <c r="G39" i="16"/>
  <c r="O33" i="16"/>
  <c r="Q33" i="16" s="1"/>
  <c r="F33" i="16"/>
  <c r="I33" i="16" s="1"/>
  <c r="R32" i="16"/>
  <c r="Q32" i="16"/>
  <c r="P32" i="16"/>
  <c r="I32" i="16"/>
  <c r="H32" i="16"/>
  <c r="G32" i="16"/>
  <c r="R31" i="16"/>
  <c r="Q31" i="16"/>
  <c r="P31" i="16"/>
  <c r="I31" i="16"/>
  <c r="H31" i="16"/>
  <c r="G31" i="16"/>
  <c r="R30" i="16"/>
  <c r="Q30" i="16"/>
  <c r="P30" i="16"/>
  <c r="I30" i="16"/>
  <c r="H30" i="16"/>
  <c r="G30" i="16"/>
  <c r="R29" i="16"/>
  <c r="Q29" i="16"/>
  <c r="P29" i="16"/>
  <c r="I29" i="16"/>
  <c r="H29" i="16"/>
  <c r="G29" i="16"/>
  <c r="R28" i="16"/>
  <c r="Q28" i="16"/>
  <c r="P28" i="16"/>
  <c r="I28" i="16"/>
  <c r="H28" i="16"/>
  <c r="G28" i="16"/>
  <c r="R27" i="16"/>
  <c r="Q27" i="16"/>
  <c r="P27" i="16"/>
  <c r="I27" i="16"/>
  <c r="H27" i="16"/>
  <c r="G27" i="16"/>
  <c r="R26" i="16"/>
  <c r="Q26" i="16"/>
  <c r="P26" i="16"/>
  <c r="I26" i="16"/>
  <c r="H26" i="16"/>
  <c r="G26" i="16"/>
  <c r="R25" i="16"/>
  <c r="Q25" i="16"/>
  <c r="P25" i="16"/>
  <c r="I25" i="16"/>
  <c r="H25" i="16"/>
  <c r="G25" i="16"/>
  <c r="R24" i="16"/>
  <c r="Q24" i="16"/>
  <c r="P24" i="16"/>
  <c r="I24" i="16"/>
  <c r="H24" i="16"/>
  <c r="G24" i="16"/>
  <c r="R23" i="16"/>
  <c r="Q23" i="16"/>
  <c r="P23" i="16"/>
  <c r="I23" i="16"/>
  <c r="H23" i="16"/>
  <c r="G23" i="16"/>
  <c r="R22" i="16"/>
  <c r="Q22" i="16"/>
  <c r="P22" i="16"/>
  <c r="I22" i="16"/>
  <c r="H22" i="16"/>
  <c r="G22" i="16"/>
  <c r="R21" i="16"/>
  <c r="Q21" i="16"/>
  <c r="P21" i="16"/>
  <c r="I21" i="16"/>
  <c r="H21" i="16"/>
  <c r="G21" i="16"/>
  <c r="R20" i="16"/>
  <c r="Q20" i="16"/>
  <c r="P20" i="16"/>
  <c r="I20" i="16"/>
  <c r="H20" i="16"/>
  <c r="G20" i="16"/>
  <c r="R19" i="16"/>
  <c r="Q19" i="16"/>
  <c r="P19" i="16"/>
  <c r="I19" i="16"/>
  <c r="H19" i="16"/>
  <c r="G19" i="16"/>
  <c r="R18" i="16"/>
  <c r="Q18" i="16"/>
  <c r="P18" i="16"/>
  <c r="I18" i="16"/>
  <c r="H18" i="16"/>
  <c r="G18" i="16"/>
  <c r="R17" i="16"/>
  <c r="Q17" i="16"/>
  <c r="P17" i="16"/>
  <c r="I17" i="16"/>
  <c r="H17" i="16"/>
  <c r="G17" i="16"/>
  <c r="R16" i="16"/>
  <c r="Q16" i="16"/>
  <c r="P16" i="16"/>
  <c r="I16" i="16"/>
  <c r="H16" i="16"/>
  <c r="G16" i="16"/>
  <c r="R15" i="16"/>
  <c r="Q15" i="16"/>
  <c r="P15" i="16"/>
  <c r="I15" i="16"/>
  <c r="H15" i="16"/>
  <c r="G15" i="16"/>
  <c r="R14" i="16"/>
  <c r="Q14" i="16"/>
  <c r="P14" i="16"/>
  <c r="I14" i="16"/>
  <c r="H14" i="16"/>
  <c r="G14" i="16"/>
  <c r="E8" i="16"/>
  <c r="G8" i="16" s="1"/>
  <c r="F7" i="16"/>
  <c r="G7" i="16" s="1"/>
  <c r="F6" i="16"/>
  <c r="G6" i="16" s="1"/>
  <c r="F5" i="16"/>
  <c r="G5" i="16" s="1"/>
  <c r="F4" i="16"/>
  <c r="G4" i="16" s="1"/>
  <c r="F3" i="16"/>
  <c r="G3" i="16" s="1"/>
  <c r="P58" i="16" l="1"/>
  <c r="G83" i="16"/>
  <c r="G58" i="16"/>
  <c r="P33" i="16"/>
  <c r="R33" i="16"/>
  <c r="I58" i="16"/>
  <c r="R58" i="16"/>
  <c r="G33" i="16"/>
  <c r="H33" i="16"/>
  <c r="I83" i="16"/>
</calcChain>
</file>

<file path=xl/sharedStrings.xml><?xml version="1.0" encoding="utf-8"?>
<sst xmlns="http://schemas.openxmlformats.org/spreadsheetml/2006/main" count="159" uniqueCount="48">
  <si>
    <t>CCAA</t>
  </si>
  <si>
    <t>Nº Casos</t>
  </si>
  <si>
    <t>Andalucía</t>
  </si>
  <si>
    <t>Aragón</t>
  </si>
  <si>
    <t>Principado de Asturias</t>
  </si>
  <si>
    <t>Islas Baleares</t>
  </si>
  <si>
    <t>Canarias</t>
  </si>
  <si>
    <t>Cantabria</t>
  </si>
  <si>
    <t>Cataluña</t>
  </si>
  <si>
    <t>Galicia</t>
  </si>
  <si>
    <t>C. Valenciana</t>
  </si>
  <si>
    <t>Extremadura</t>
  </si>
  <si>
    <t>Región de Murcia</t>
  </si>
  <si>
    <t>Comunidad Foral de Navarra</t>
  </si>
  <si>
    <t>País Vasco</t>
  </si>
  <si>
    <t>La Rioja</t>
  </si>
  <si>
    <t>Ceuta</t>
  </si>
  <si>
    <t>Melilla</t>
  </si>
  <si>
    <t>Casos acumulados</t>
  </si>
  <si>
    <t>Defunciones acumuladas</t>
  </si>
  <si>
    <t>Recuperados</t>
  </si>
  <si>
    <t>Madrid</t>
  </si>
  <si>
    <t>Castilla-La Mancha</t>
  </si>
  <si>
    <t>Total</t>
  </si>
  <si>
    <t>Ult.24h</t>
  </si>
  <si>
    <t>Hospitalizados</t>
  </si>
  <si>
    <t>Fecha</t>
  </si>
  <si>
    <t>% aum</t>
  </si>
  <si>
    <t>Población</t>
  </si>
  <si>
    <t>DIFERENCIA</t>
  </si>
  <si>
    <t>Ult. 24 h.</t>
  </si>
  <si>
    <t>Nº DE HOSPITALIZADOS</t>
  </si>
  <si>
    <t>Nº DE DEFUNCIONES</t>
  </si>
  <si>
    <t>Nº DE CURACIONES</t>
  </si>
  <si>
    <t>Nº ENFERMOS U.C.I.</t>
  </si>
  <si>
    <t>Tasa de letalidad </t>
  </si>
  <si>
    <t>Nº DE CASOS </t>
  </si>
  <si>
    <t>% </t>
  </si>
  <si>
    <t>Castilla  y León</t>
  </si>
  <si>
    <t>%</t>
  </si>
  <si>
    <t>En UCI</t>
  </si>
  <si>
    <t>TASA</t>
  </si>
  <si>
    <t>LETALIDAD</t>
  </si>
  <si>
    <t xml:space="preserve">TASA </t>
  </si>
  <si>
    <t>U.C.I.</t>
  </si>
  <si>
    <t>CURACIÓN</t>
  </si>
  <si>
    <t>HOSPITAL.</t>
  </si>
  <si>
    <t>incremento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</si>
</sst>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4"/>
      <color rgb="FFFF0000"/>
      <name val="Verdana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66CC"/>
      <name val="Verdana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sz val="16"/>
      <color theme="1"/>
      <name val="Verdana"/>
      <family val="2"/>
    </font>
    <font>
      <b/>
      <sz val="14"/>
      <color rgb="FFFF0000"/>
      <name val="Verdana"/>
      <family val="2"/>
    </font>
    <font>
      <sz val="14"/>
      <color rgb="FF00B050"/>
      <name val="Verdan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  <font>
      <b/>
      <sz val="12"/>
      <color rgb="FF0066CC"/>
      <name val="Verdana"/>
      <family val="2"/>
    </font>
    <font>
      <sz val="12"/>
      <color rgb="FF00B050"/>
      <name val="Verdana"/>
      <family val="2"/>
    </font>
    <font>
      <b/>
      <sz val="12"/>
      <color theme="1"/>
      <name val="Verdana"/>
      <family val="2"/>
    </font>
    <font>
      <b/>
      <sz val="12"/>
      <color rgb="FF0066CC"/>
      <name val="Calibri"/>
      <family val="2"/>
      <scheme val="minor"/>
    </font>
    <font>
      <b/>
      <sz val="11"/>
      <color rgb="FF0066CC"/>
      <name val="Verdana"/>
      <family val="2"/>
    </font>
    <font>
      <sz val="12"/>
      <color rgb="FF0066CC"/>
      <name val="Verdana"/>
      <family val="2"/>
    </font>
    <font>
      <sz val="12"/>
      <color rgb="FF0070C0"/>
      <name val="Verdana"/>
      <family val="2"/>
    </font>
    <font>
      <sz val="12"/>
      <color rgb="FF008000"/>
      <name val="Verdana"/>
      <family val="2"/>
    </font>
    <font>
      <b/>
      <sz val="12"/>
      <color rgb="FFFF0000"/>
      <name val="Verdana"/>
      <family val="2"/>
    </font>
    <font>
      <b/>
      <sz val="12"/>
      <color rgb="FF339966"/>
      <name val="Verdana"/>
      <family val="2"/>
    </font>
    <font>
      <sz val="14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3" fontId="10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12" fillId="0" borderId="2" xfId="0" applyNumberFormat="1" applyFont="1" applyBorder="1"/>
    <xf numFmtId="0" fontId="13" fillId="0" borderId="2" xfId="0" applyFont="1" applyBorder="1"/>
    <xf numFmtId="0" fontId="10" fillId="0" borderId="2" xfId="0" applyFont="1" applyBorder="1" applyAlignment="1">
      <alignment horizontal="center"/>
    </xf>
    <xf numFmtId="0" fontId="14" fillId="0" borderId="3" xfId="0" applyFont="1" applyBorder="1" applyAlignme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5" fillId="0" borderId="1" xfId="0" applyNumberFormat="1" applyFont="1" applyBorder="1"/>
    <xf numFmtId="2" fontId="4" fillId="0" borderId="1" xfId="0" applyNumberFormat="1" applyFont="1" applyBorder="1"/>
    <xf numFmtId="0" fontId="4" fillId="0" borderId="2" xfId="0" applyFont="1" applyBorder="1"/>
    <xf numFmtId="0" fontId="5" fillId="0" borderId="2" xfId="0" applyFont="1" applyBorder="1"/>
    <xf numFmtId="10" fontId="5" fillId="0" borderId="1" xfId="0" applyNumberFormat="1" applyFont="1" applyBorder="1"/>
    <xf numFmtId="10" fontId="4" fillId="0" borderId="1" xfId="0" applyNumberFormat="1" applyFont="1" applyBorder="1"/>
    <xf numFmtId="10" fontId="15" fillId="0" borderId="1" xfId="0" applyNumberFormat="1" applyFont="1" applyBorder="1"/>
    <xf numFmtId="0" fontId="5" fillId="2" borderId="4" xfId="0" applyFont="1" applyFill="1" applyBorder="1"/>
    <xf numFmtId="10" fontId="16" fillId="0" borderId="1" xfId="0" applyNumberFormat="1" applyFont="1" applyBorder="1"/>
    <xf numFmtId="0" fontId="14" fillId="0" borderId="4" xfId="0" applyFont="1" applyBorder="1"/>
    <xf numFmtId="0" fontId="14" fillId="0" borderId="3" xfId="0" applyFont="1" applyBorder="1"/>
    <xf numFmtId="0" fontId="14" fillId="0" borderId="5" xfId="0" applyFont="1" applyBorder="1"/>
    <xf numFmtId="0" fontId="17" fillId="2" borderId="0" xfId="0" applyFont="1" applyFill="1"/>
    <xf numFmtId="14" fontId="18" fillId="0" borderId="2" xfId="0" applyNumberFormat="1" applyFont="1" applyBorder="1"/>
    <xf numFmtId="0" fontId="19" fillId="0" borderId="2" xfId="0" applyFont="1" applyBorder="1" applyAlignment="1">
      <alignment horizontal="center"/>
    </xf>
    <xf numFmtId="0" fontId="21" fillId="0" borderId="1" xfId="0" applyFont="1" applyBorder="1"/>
    <xf numFmtId="0" fontId="19" fillId="0" borderId="1" xfId="0" applyFont="1" applyBorder="1"/>
    <xf numFmtId="3" fontId="19" fillId="0" borderId="1" xfId="0" applyNumberFormat="1" applyFont="1" applyBorder="1"/>
    <xf numFmtId="0" fontId="0" fillId="2" borderId="4" xfId="0" applyFont="1" applyFill="1" applyBorder="1"/>
    <xf numFmtId="0" fontId="0" fillId="2" borderId="0" xfId="0" applyFont="1" applyFill="1"/>
    <xf numFmtId="14" fontId="1" fillId="0" borderId="2" xfId="0" applyNumberFormat="1" applyFont="1" applyBorder="1"/>
    <xf numFmtId="0" fontId="22" fillId="0" borderId="2" xfId="0" applyFont="1" applyBorder="1"/>
    <xf numFmtId="0" fontId="21" fillId="0" borderId="6" xfId="0" applyFont="1" applyBorder="1" applyAlignment="1">
      <alignment horizontal="center"/>
    </xf>
    <xf numFmtId="0" fontId="21" fillId="0" borderId="2" xfId="0" applyFont="1" applyFill="1" applyBorder="1"/>
    <xf numFmtId="0" fontId="5" fillId="2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2" fillId="0" borderId="1" xfId="0" applyFont="1" applyBorder="1"/>
    <xf numFmtId="0" fontId="21" fillId="0" borderId="7" xfId="0" applyFont="1" applyFill="1" applyBorder="1"/>
    <xf numFmtId="14" fontId="1" fillId="0" borderId="2" xfId="0" applyNumberFormat="1" applyFont="1" applyBorder="1" applyAlignment="1">
      <alignment horizontal="center"/>
    </xf>
    <xf numFmtId="14" fontId="18" fillId="0" borderId="1" xfId="0" applyNumberFormat="1" applyFont="1" applyBorder="1"/>
    <xf numFmtId="0" fontId="18" fillId="0" borderId="1" xfId="0" applyFont="1" applyBorder="1"/>
    <xf numFmtId="10" fontId="18" fillId="0" borderId="1" xfId="0" applyNumberFormat="1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0" fillId="0" borderId="1" xfId="0" applyFont="1" applyBorder="1"/>
    <xf numFmtId="10" fontId="21" fillId="0" borderId="1" xfId="0" applyNumberFormat="1" applyFont="1" applyBorder="1"/>
    <xf numFmtId="10" fontId="18" fillId="2" borderId="1" xfId="0" applyNumberFormat="1" applyFont="1" applyFill="1" applyBorder="1"/>
    <xf numFmtId="0" fontId="27" fillId="0" borderId="1" xfId="0" applyFont="1" applyBorder="1"/>
    <xf numFmtId="0" fontId="28" fillId="0" borderId="1" xfId="0" applyFont="1" applyBorder="1"/>
    <xf numFmtId="0" fontId="17" fillId="0" borderId="1" xfId="0" applyFont="1" applyBorder="1"/>
    <xf numFmtId="0" fontId="19" fillId="0" borderId="2" xfId="0" applyFont="1" applyBorder="1"/>
    <xf numFmtId="0" fontId="25" fillId="0" borderId="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0" fontId="29" fillId="0" borderId="1" xfId="0" applyNumberFormat="1" applyFont="1" applyBorder="1"/>
    <xf numFmtId="0" fontId="29" fillId="0" borderId="1" xfId="0" applyFont="1" applyBorder="1"/>
    <xf numFmtId="2" fontId="29" fillId="0" borderId="1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1"/>
  <sheetViews>
    <sheetView tabSelected="1" topLeftCell="A6" zoomScale="78" zoomScaleNormal="78" workbookViewId="0">
      <selection activeCell="T10" sqref="T10"/>
    </sheetView>
  </sheetViews>
  <sheetFormatPr baseColWidth="10" defaultRowHeight="15.6" x14ac:dyDescent="0.3"/>
  <cols>
    <col min="3" max="3" width="35.19921875" customWidth="1"/>
    <col min="4" max="4" width="16" customWidth="1"/>
    <col min="5" max="5" width="15.19921875" customWidth="1"/>
    <col min="6" max="6" width="12.69921875" customWidth="1"/>
    <col min="7" max="7" width="18.69921875" customWidth="1"/>
    <col min="8" max="8" width="12.5" customWidth="1"/>
    <col min="9" max="9" width="12.796875" bestFit="1" customWidth="1"/>
    <col min="11" max="11" width="3.69921875" customWidth="1"/>
    <col min="12" max="12" width="35.796875" customWidth="1"/>
    <col min="13" max="13" width="16.296875" customWidth="1"/>
    <col min="14" max="15" width="15.19921875" customWidth="1"/>
    <col min="16" max="16" width="10.296875" customWidth="1"/>
    <col min="17" max="17" width="13" customWidth="1"/>
    <col min="18" max="18" width="14" customWidth="1"/>
  </cols>
  <sheetData>
    <row r="2" spans="1:18" ht="22.2" x14ac:dyDescent="0.35">
      <c r="A2" s="5"/>
      <c r="B2" s="5"/>
      <c r="C2" s="57" t="s">
        <v>26</v>
      </c>
      <c r="D2" s="56">
        <v>43925</v>
      </c>
      <c r="E2" s="56">
        <v>43926</v>
      </c>
      <c r="F2" s="39" t="s">
        <v>24</v>
      </c>
      <c r="G2" s="39" t="s">
        <v>27</v>
      </c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2.2" x14ac:dyDescent="0.35">
      <c r="A3" s="5"/>
      <c r="B3" s="5"/>
      <c r="C3" s="65" t="s">
        <v>18</v>
      </c>
      <c r="D3" s="57">
        <v>124736</v>
      </c>
      <c r="E3" s="57">
        <v>130579</v>
      </c>
      <c r="F3" s="57">
        <f>E3-D3</f>
        <v>5843</v>
      </c>
      <c r="G3" s="58">
        <f>F3/D3</f>
        <v>4.6842932272960491E-2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2.2" x14ac:dyDescent="0.35">
      <c r="A4" s="5"/>
      <c r="B4" s="5"/>
      <c r="C4" s="59" t="s">
        <v>25</v>
      </c>
      <c r="D4" s="59">
        <v>57612</v>
      </c>
      <c r="E4" s="59">
        <v>58744</v>
      </c>
      <c r="F4" s="60">
        <f>E4-D4</f>
        <v>1132</v>
      </c>
      <c r="G4" s="58">
        <f>F4/D4</f>
        <v>1.9648684301881554E-2</v>
      </c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22.2" x14ac:dyDescent="0.35">
      <c r="A5" s="5"/>
      <c r="B5" s="5"/>
      <c r="C5" s="59" t="s">
        <v>40</v>
      </c>
      <c r="D5" s="59">
        <v>6532</v>
      </c>
      <c r="E5" s="59">
        <v>6861</v>
      </c>
      <c r="F5" s="60">
        <f>E5-D5</f>
        <v>329</v>
      </c>
      <c r="G5" s="58">
        <f>F5/D5</f>
        <v>5.0367421922841396E-2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22.2" x14ac:dyDescent="0.35">
      <c r="A6" s="5"/>
      <c r="B6" s="5"/>
      <c r="C6" s="66" t="s">
        <v>20</v>
      </c>
      <c r="D6" s="61">
        <v>34219</v>
      </c>
      <c r="E6" s="61">
        <v>39080</v>
      </c>
      <c r="F6" s="62">
        <f>E6-D6</f>
        <v>4861</v>
      </c>
      <c r="G6" s="58">
        <f>F6/D6</f>
        <v>0.14205558315555686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22.2" x14ac:dyDescent="0.35">
      <c r="A7" s="5"/>
      <c r="B7" s="5"/>
      <c r="C7" s="39" t="s">
        <v>19</v>
      </c>
      <c r="D7" s="39">
        <v>11744</v>
      </c>
      <c r="E7" s="39">
        <v>12418</v>
      </c>
      <c r="F7" s="39">
        <f>E7-D7</f>
        <v>674</v>
      </c>
      <c r="G7" s="58">
        <f>F7/D7</f>
        <v>5.7391008174386922E-2</v>
      </c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22.2" x14ac:dyDescent="0.35">
      <c r="A8" s="5"/>
      <c r="B8" s="5"/>
      <c r="C8" s="67" t="s">
        <v>35</v>
      </c>
      <c r="D8" s="63">
        <f>D7/D3</f>
        <v>9.4150846587993844E-2</v>
      </c>
      <c r="E8" s="63">
        <f>E7/E3</f>
        <v>9.5099518299267105E-2</v>
      </c>
      <c r="F8" s="64"/>
      <c r="G8" s="58">
        <f>E8-D8</f>
        <v>9.4867171127326066E-4</v>
      </c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28.8" x14ac:dyDescent="0.55000000000000004">
      <c r="C9" s="6"/>
      <c r="D9" s="7"/>
      <c r="E9" s="7"/>
      <c r="F9" s="6"/>
      <c r="G9" s="7"/>
    </row>
    <row r="10" spans="1:18" ht="28.8" x14ac:dyDescent="0.55000000000000004">
      <c r="C10" s="6"/>
      <c r="D10" s="7"/>
      <c r="E10" s="7"/>
      <c r="F10" s="6"/>
      <c r="G10" s="7"/>
    </row>
    <row r="11" spans="1:18" ht="24" customHeight="1" x14ac:dyDescent="0.35">
      <c r="A11" s="1"/>
      <c r="B11" s="1"/>
      <c r="C11" s="33"/>
      <c r="D11" s="34"/>
      <c r="E11" s="18" t="s">
        <v>36</v>
      </c>
      <c r="F11" s="18"/>
      <c r="G11" s="18"/>
      <c r="H11" s="34"/>
      <c r="I11" s="35"/>
      <c r="J11" s="5"/>
      <c r="K11" s="5"/>
      <c r="L11" s="74" t="s">
        <v>31</v>
      </c>
      <c r="M11" s="75"/>
      <c r="N11" s="75"/>
      <c r="O11" s="75"/>
      <c r="P11" s="75"/>
      <c r="Q11" s="76"/>
    </row>
    <row r="12" spans="1:18" ht="18" x14ac:dyDescent="0.35">
      <c r="A12" s="1"/>
      <c r="B12" s="1"/>
      <c r="C12" s="31"/>
      <c r="D12" s="36"/>
      <c r="E12" s="37">
        <v>43925</v>
      </c>
      <c r="F12" s="37">
        <v>43926</v>
      </c>
      <c r="G12" s="51" t="s">
        <v>29</v>
      </c>
      <c r="H12" s="38" t="s">
        <v>37</v>
      </c>
      <c r="I12" s="69" t="s">
        <v>39</v>
      </c>
      <c r="J12" s="1"/>
      <c r="K12" s="1"/>
      <c r="L12" s="42"/>
      <c r="M12" s="43"/>
      <c r="N12" s="55">
        <v>43925</v>
      </c>
      <c r="O12" s="55">
        <v>43926</v>
      </c>
      <c r="P12" s="45" t="s">
        <v>29</v>
      </c>
      <c r="Q12" s="38" t="s">
        <v>37</v>
      </c>
      <c r="R12" s="46" t="s">
        <v>43</v>
      </c>
    </row>
    <row r="13" spans="1:18" ht="18" x14ac:dyDescent="0.35">
      <c r="A13" s="1"/>
      <c r="B13" s="1"/>
      <c r="C13" s="2" t="s">
        <v>0</v>
      </c>
      <c r="D13" s="39" t="s">
        <v>28</v>
      </c>
      <c r="E13" s="39" t="s">
        <v>1</v>
      </c>
      <c r="F13" s="39" t="s">
        <v>1</v>
      </c>
      <c r="G13" s="52" t="s">
        <v>30</v>
      </c>
      <c r="H13" s="41">
        <v>100000</v>
      </c>
      <c r="I13" s="70" t="s">
        <v>47</v>
      </c>
      <c r="J13" s="1"/>
      <c r="K13" s="1"/>
      <c r="L13" s="39" t="s">
        <v>0</v>
      </c>
      <c r="M13" s="39" t="s">
        <v>28</v>
      </c>
      <c r="N13" s="39" t="s">
        <v>1</v>
      </c>
      <c r="O13" s="39" t="s">
        <v>1</v>
      </c>
      <c r="P13" s="40" t="s">
        <v>30</v>
      </c>
      <c r="Q13" s="41">
        <v>100000</v>
      </c>
      <c r="R13" s="47" t="s">
        <v>46</v>
      </c>
    </row>
    <row r="14" spans="1:18" ht="18" x14ac:dyDescent="0.35">
      <c r="A14" s="1"/>
      <c r="B14" s="1"/>
      <c r="C14" s="4" t="s">
        <v>2</v>
      </c>
      <c r="D14" s="4">
        <v>8414240</v>
      </c>
      <c r="E14" s="4">
        <v>7869</v>
      </c>
      <c r="F14" s="4">
        <v>8301</v>
      </c>
      <c r="G14" s="4">
        <f>F14-E14</f>
        <v>432</v>
      </c>
      <c r="H14" s="24">
        <f>(F14/D14)*100000</f>
        <v>98.654186236665467</v>
      </c>
      <c r="I14" s="71">
        <f>(F14/E14)-1</f>
        <v>5.4898970644300382E-2</v>
      </c>
      <c r="J14" s="1"/>
      <c r="K14" s="1"/>
      <c r="L14" s="4" t="s">
        <v>2</v>
      </c>
      <c r="M14" s="4">
        <v>8414240</v>
      </c>
      <c r="N14" s="27">
        <v>3896</v>
      </c>
      <c r="O14" s="27">
        <v>4107</v>
      </c>
      <c r="P14" s="4">
        <f>O14-N14</f>
        <v>211</v>
      </c>
      <c r="Q14" s="24">
        <f>(O14/M14)*100000</f>
        <v>48.810112380916159</v>
      </c>
      <c r="R14" s="29">
        <f t="shared" ref="R14:R33" si="0">O14/F14</f>
        <v>0.49475966750993855</v>
      </c>
    </row>
    <row r="15" spans="1:18" ht="18" x14ac:dyDescent="0.35">
      <c r="A15" s="1"/>
      <c r="B15" s="1"/>
      <c r="C15" s="4" t="s">
        <v>3</v>
      </c>
      <c r="D15" s="4">
        <v>1319291</v>
      </c>
      <c r="E15" s="4">
        <v>3078</v>
      </c>
      <c r="F15" s="4">
        <v>3232</v>
      </c>
      <c r="G15" s="4">
        <f t="shared" ref="G15:G32" si="1">F15-E15</f>
        <v>154</v>
      </c>
      <c r="H15" s="24">
        <f t="shared" ref="H15:H33" si="2">(F15/D15)*100000</f>
        <v>244.98006884000571</v>
      </c>
      <c r="I15" s="71">
        <f t="shared" ref="I15:I32" si="3">(F15/E15)-1</f>
        <v>5.0032488628979799E-2</v>
      </c>
      <c r="J15" s="1"/>
      <c r="K15" s="1"/>
      <c r="L15" s="4" t="s">
        <v>3</v>
      </c>
      <c r="M15" s="4">
        <v>1319291</v>
      </c>
      <c r="N15" s="27">
        <v>1505</v>
      </c>
      <c r="O15" s="27">
        <v>1588</v>
      </c>
      <c r="P15" s="4">
        <f t="shared" ref="P15:P32" si="4">O15-N15</f>
        <v>83</v>
      </c>
      <c r="Q15" s="24">
        <f>(O15/M15)*100000</f>
        <v>120.36768233846817</v>
      </c>
      <c r="R15" s="29">
        <f t="shared" si="0"/>
        <v>0.49133663366336633</v>
      </c>
    </row>
    <row r="16" spans="1:18" ht="18" x14ac:dyDescent="0.35">
      <c r="A16" s="1"/>
      <c r="B16" s="1"/>
      <c r="C16" s="4" t="s">
        <v>4</v>
      </c>
      <c r="D16" s="4">
        <v>1022800</v>
      </c>
      <c r="E16" s="4">
        <v>1522</v>
      </c>
      <c r="F16" s="4">
        <v>1605</v>
      </c>
      <c r="G16" s="4">
        <f t="shared" si="1"/>
        <v>83</v>
      </c>
      <c r="H16" s="24">
        <f t="shared" si="2"/>
        <v>156.92217442315211</v>
      </c>
      <c r="I16" s="71">
        <f t="shared" si="3"/>
        <v>5.4533508541392939E-2</v>
      </c>
      <c r="J16" s="1"/>
      <c r="K16" s="1"/>
      <c r="L16" s="4" t="s">
        <v>4</v>
      </c>
      <c r="M16" s="4">
        <v>1022800</v>
      </c>
      <c r="N16" s="27">
        <v>766</v>
      </c>
      <c r="O16" s="27">
        <v>808</v>
      </c>
      <c r="P16" s="4">
        <f t="shared" si="4"/>
        <v>42</v>
      </c>
      <c r="Q16" s="24">
        <f t="shared" ref="Q16:Q33" si="5">(O16/M16)*100000</f>
        <v>78.998826750097763</v>
      </c>
      <c r="R16" s="29">
        <f t="shared" si="0"/>
        <v>0.50342679127725853</v>
      </c>
    </row>
    <row r="17" spans="1:18" ht="18" x14ac:dyDescent="0.35">
      <c r="A17" s="1"/>
      <c r="B17" s="1"/>
      <c r="C17" s="4" t="s">
        <v>5</v>
      </c>
      <c r="D17" s="4">
        <v>1149460</v>
      </c>
      <c r="E17" s="4">
        <v>1271</v>
      </c>
      <c r="F17" s="4">
        <v>1293</v>
      </c>
      <c r="G17" s="4">
        <f t="shared" si="1"/>
        <v>22</v>
      </c>
      <c r="H17" s="24">
        <f t="shared" si="2"/>
        <v>112.48760287439319</v>
      </c>
      <c r="I17" s="71">
        <f t="shared" si="3"/>
        <v>1.730920535011804E-2</v>
      </c>
      <c r="J17" s="1"/>
      <c r="K17" s="1"/>
      <c r="L17" s="4" t="s">
        <v>5</v>
      </c>
      <c r="M17" s="4">
        <v>1149460</v>
      </c>
      <c r="N17" s="27">
        <v>634</v>
      </c>
      <c r="O17" s="27">
        <v>664</v>
      </c>
      <c r="P17" s="4">
        <f t="shared" si="4"/>
        <v>30</v>
      </c>
      <c r="Q17" s="24">
        <f t="shared" si="5"/>
        <v>57.766255459085137</v>
      </c>
      <c r="R17" s="29">
        <f t="shared" si="0"/>
        <v>0.51353441608662032</v>
      </c>
    </row>
    <row r="18" spans="1:18" ht="18" x14ac:dyDescent="0.35">
      <c r="A18" s="1"/>
      <c r="B18" s="1"/>
      <c r="C18" s="4" t="s">
        <v>6</v>
      </c>
      <c r="D18" s="4">
        <v>2153389</v>
      </c>
      <c r="E18" s="4">
        <v>1564</v>
      </c>
      <c r="F18" s="4">
        <v>1622</v>
      </c>
      <c r="G18" s="4">
        <f t="shared" si="1"/>
        <v>58</v>
      </c>
      <c r="H18" s="24">
        <f t="shared" si="2"/>
        <v>75.323130191526005</v>
      </c>
      <c r="I18" s="71">
        <f t="shared" si="3"/>
        <v>3.7084398976982014E-2</v>
      </c>
      <c r="J18" s="1"/>
      <c r="K18" s="1"/>
      <c r="L18" s="4" t="s">
        <v>6</v>
      </c>
      <c r="M18" s="4">
        <v>2153389</v>
      </c>
      <c r="N18" s="27">
        <v>632</v>
      </c>
      <c r="O18" s="27">
        <v>644</v>
      </c>
      <c r="P18" s="4">
        <f t="shared" si="4"/>
        <v>12</v>
      </c>
      <c r="Q18" s="24">
        <f t="shared" si="5"/>
        <v>29.906347622282826</v>
      </c>
      <c r="R18" s="28">
        <f t="shared" si="0"/>
        <v>0.39704069050554869</v>
      </c>
    </row>
    <row r="19" spans="1:18" ht="18" x14ac:dyDescent="0.35">
      <c r="A19" s="1"/>
      <c r="B19" s="1"/>
      <c r="C19" s="4" t="s">
        <v>7</v>
      </c>
      <c r="D19" s="4">
        <v>581078</v>
      </c>
      <c r="E19" s="4">
        <v>1384</v>
      </c>
      <c r="F19" s="4">
        <v>1441</v>
      </c>
      <c r="G19" s="4">
        <f t="shared" si="1"/>
        <v>57</v>
      </c>
      <c r="H19" s="24">
        <f t="shared" si="2"/>
        <v>247.98736142135823</v>
      </c>
      <c r="I19" s="71">
        <f t="shared" si="3"/>
        <v>4.118497109826591E-2</v>
      </c>
      <c r="J19" s="1"/>
      <c r="K19" s="1"/>
      <c r="L19" s="4" t="s">
        <v>7</v>
      </c>
      <c r="M19" s="4">
        <v>581078</v>
      </c>
      <c r="N19" s="27">
        <v>619</v>
      </c>
      <c r="O19" s="27">
        <v>639</v>
      </c>
      <c r="P19" s="4">
        <f t="shared" si="4"/>
        <v>20</v>
      </c>
      <c r="Q19" s="24">
        <f t="shared" si="5"/>
        <v>109.96802494673693</v>
      </c>
      <c r="R19" s="28">
        <f t="shared" si="0"/>
        <v>0.44344205412907706</v>
      </c>
    </row>
    <row r="20" spans="1:18" ht="18" x14ac:dyDescent="0.35">
      <c r="A20" s="1"/>
      <c r="B20" s="1"/>
      <c r="C20" s="4" t="s">
        <v>22</v>
      </c>
      <c r="D20" s="4">
        <v>2399548</v>
      </c>
      <c r="E20" s="4">
        <v>9324</v>
      </c>
      <c r="F20" s="4">
        <v>10031</v>
      </c>
      <c r="G20" s="4">
        <f t="shared" si="1"/>
        <v>707</v>
      </c>
      <c r="H20" s="25">
        <f t="shared" si="2"/>
        <v>418.03706364698684</v>
      </c>
      <c r="I20" s="71">
        <f t="shared" si="3"/>
        <v>7.5825825825825754E-2</v>
      </c>
      <c r="J20" s="1"/>
      <c r="K20" s="1"/>
      <c r="L20" s="4" t="s">
        <v>22</v>
      </c>
      <c r="M20" s="4">
        <v>2399548</v>
      </c>
      <c r="N20" s="27">
        <v>3133</v>
      </c>
      <c r="O20" s="27">
        <v>2950</v>
      </c>
      <c r="P20" s="4">
        <f t="shared" si="4"/>
        <v>-183</v>
      </c>
      <c r="Q20" s="24">
        <f t="shared" si="5"/>
        <v>122.93982033282934</v>
      </c>
      <c r="R20" s="28">
        <f t="shared" si="0"/>
        <v>0.2940883261888147</v>
      </c>
    </row>
    <row r="21" spans="1:18" ht="18" x14ac:dyDescent="0.35">
      <c r="A21" s="1"/>
      <c r="B21" s="1"/>
      <c r="C21" s="4" t="s">
        <v>38</v>
      </c>
      <c r="D21" s="4">
        <v>2032863</v>
      </c>
      <c r="E21" s="4">
        <v>8332</v>
      </c>
      <c r="F21" s="4">
        <v>8749</v>
      </c>
      <c r="G21" s="4">
        <f t="shared" si="1"/>
        <v>417</v>
      </c>
      <c r="H21" s="25">
        <f t="shared" si="2"/>
        <v>430.37823995025735</v>
      </c>
      <c r="I21" s="71">
        <f t="shared" si="3"/>
        <v>5.0048007681229079E-2</v>
      </c>
      <c r="J21" s="1"/>
      <c r="K21" s="1"/>
      <c r="L21" s="4" t="s">
        <v>38</v>
      </c>
      <c r="M21" s="4">
        <v>2032863</v>
      </c>
      <c r="N21" s="27">
        <v>2664</v>
      </c>
      <c r="O21" s="27">
        <v>2574</v>
      </c>
      <c r="P21" s="4">
        <f t="shared" si="4"/>
        <v>-90</v>
      </c>
      <c r="Q21" s="24">
        <f t="shared" si="5"/>
        <v>126.61945246679191</v>
      </c>
      <c r="R21" s="28">
        <f t="shared" si="0"/>
        <v>0.29420505200594355</v>
      </c>
    </row>
    <row r="22" spans="1:18" ht="18" x14ac:dyDescent="0.35">
      <c r="A22" s="1"/>
      <c r="B22" s="1"/>
      <c r="C22" s="4" t="s">
        <v>8</v>
      </c>
      <c r="D22" s="4">
        <v>7675217</v>
      </c>
      <c r="E22" s="4">
        <v>24734</v>
      </c>
      <c r="F22" s="4">
        <v>26032</v>
      </c>
      <c r="G22" s="4">
        <f t="shared" si="1"/>
        <v>1298</v>
      </c>
      <c r="H22" s="25">
        <f t="shared" si="2"/>
        <v>339.16956354458773</v>
      </c>
      <c r="I22" s="71">
        <f t="shared" si="3"/>
        <v>5.2478369855259999E-2</v>
      </c>
      <c r="J22" s="1"/>
      <c r="K22" s="1"/>
      <c r="L22" s="4" t="s">
        <v>8</v>
      </c>
      <c r="M22" s="4">
        <v>7675217</v>
      </c>
      <c r="N22" s="27">
        <v>17678</v>
      </c>
      <c r="O22" s="27">
        <v>18656</v>
      </c>
      <c r="P22" s="4">
        <f t="shared" si="4"/>
        <v>978</v>
      </c>
      <c r="Q22" s="24">
        <f t="shared" si="5"/>
        <v>243.06804615426512</v>
      </c>
      <c r="R22" s="29">
        <f t="shared" si="0"/>
        <v>0.7166564228641672</v>
      </c>
    </row>
    <row r="23" spans="1:18" ht="18" x14ac:dyDescent="0.35">
      <c r="A23" s="1"/>
      <c r="B23" s="1"/>
      <c r="C23" s="4" t="s">
        <v>16</v>
      </c>
      <c r="D23" s="4">
        <v>84777</v>
      </c>
      <c r="E23" s="4">
        <v>73</v>
      </c>
      <c r="F23" s="4">
        <v>83</v>
      </c>
      <c r="G23" s="4">
        <f t="shared" si="1"/>
        <v>10</v>
      </c>
      <c r="H23" s="24">
        <f t="shared" si="2"/>
        <v>97.90391261780907</v>
      </c>
      <c r="I23" s="71">
        <f>(F23/E23)-1</f>
        <v>0.13698630136986312</v>
      </c>
      <c r="J23" s="1"/>
      <c r="K23" s="1"/>
      <c r="L23" s="4" t="s">
        <v>16</v>
      </c>
      <c r="M23" s="4">
        <v>84777</v>
      </c>
      <c r="N23" s="27">
        <v>8</v>
      </c>
      <c r="O23" s="27">
        <v>9</v>
      </c>
      <c r="P23" s="4">
        <f t="shared" si="4"/>
        <v>1</v>
      </c>
      <c r="Q23" s="24">
        <f t="shared" si="5"/>
        <v>10.616086910364841</v>
      </c>
      <c r="R23" s="28">
        <f t="shared" si="0"/>
        <v>0.10843373493975904</v>
      </c>
    </row>
    <row r="24" spans="1:18" ht="18" x14ac:dyDescent="0.35">
      <c r="A24" s="1"/>
      <c r="B24" s="1"/>
      <c r="C24" s="4" t="s">
        <v>10</v>
      </c>
      <c r="D24" s="4">
        <v>5003769</v>
      </c>
      <c r="E24" s="4">
        <v>6901</v>
      </c>
      <c r="F24" s="4">
        <v>7184</v>
      </c>
      <c r="G24" s="4">
        <f t="shared" si="1"/>
        <v>283</v>
      </c>
      <c r="H24" s="24">
        <f t="shared" si="2"/>
        <v>143.57177559555606</v>
      </c>
      <c r="I24" s="71">
        <f t="shared" si="3"/>
        <v>4.1008549485581858E-2</v>
      </c>
      <c r="J24" s="1"/>
      <c r="K24" s="1"/>
      <c r="L24" s="4" t="s">
        <v>10</v>
      </c>
      <c r="M24" s="4">
        <v>5003769</v>
      </c>
      <c r="N24" s="27">
        <v>1977</v>
      </c>
      <c r="O24" s="27">
        <v>1901</v>
      </c>
      <c r="P24" s="4">
        <f t="shared" si="4"/>
        <v>-76</v>
      </c>
      <c r="Q24" s="24">
        <f t="shared" si="5"/>
        <v>37.991362111240548</v>
      </c>
      <c r="R24" s="28">
        <f t="shared" si="0"/>
        <v>0.26461581291759467</v>
      </c>
    </row>
    <row r="25" spans="1:18" ht="18" x14ac:dyDescent="0.35">
      <c r="A25" s="1"/>
      <c r="B25" s="1"/>
      <c r="C25" s="4" t="s">
        <v>11</v>
      </c>
      <c r="D25" s="4">
        <v>1067710</v>
      </c>
      <c r="E25" s="4">
        <v>1979</v>
      </c>
      <c r="F25" s="4">
        <v>2047</v>
      </c>
      <c r="G25" s="4">
        <f t="shared" si="1"/>
        <v>68</v>
      </c>
      <c r="H25" s="24">
        <f t="shared" si="2"/>
        <v>191.71872512199005</v>
      </c>
      <c r="I25" s="71">
        <f t="shared" si="3"/>
        <v>3.4360788276907472E-2</v>
      </c>
      <c r="J25" s="1"/>
      <c r="K25" s="1"/>
      <c r="L25" s="4" t="s">
        <v>11</v>
      </c>
      <c r="M25" s="4">
        <v>1067710</v>
      </c>
      <c r="N25" s="27">
        <v>453</v>
      </c>
      <c r="O25" s="27">
        <v>417</v>
      </c>
      <c r="P25" s="4">
        <f t="shared" si="4"/>
        <v>-36</v>
      </c>
      <c r="Q25" s="24">
        <f t="shared" si="5"/>
        <v>39.055548791338474</v>
      </c>
      <c r="R25" s="28">
        <f t="shared" si="0"/>
        <v>0.20371275036638983</v>
      </c>
    </row>
    <row r="26" spans="1:18" ht="18" x14ac:dyDescent="0.35">
      <c r="A26" s="1"/>
      <c r="B26" s="1"/>
      <c r="C26" s="4" t="s">
        <v>9</v>
      </c>
      <c r="D26" s="4">
        <v>2699499</v>
      </c>
      <c r="E26" s="4">
        <v>5625</v>
      </c>
      <c r="F26" s="4">
        <v>5944</v>
      </c>
      <c r="G26" s="4">
        <f t="shared" si="1"/>
        <v>319</v>
      </c>
      <c r="H26" s="24">
        <f t="shared" si="2"/>
        <v>220.18900544138006</v>
      </c>
      <c r="I26" s="71">
        <f t="shared" si="3"/>
        <v>5.6711111111111157E-2</v>
      </c>
      <c r="J26" s="1"/>
      <c r="K26" s="1"/>
      <c r="L26" s="4" t="s">
        <v>9</v>
      </c>
      <c r="M26" s="4">
        <v>2699499</v>
      </c>
      <c r="N26" s="27">
        <v>1767</v>
      </c>
      <c r="O26" s="27">
        <v>1831</v>
      </c>
      <c r="P26" s="4">
        <f t="shared" si="4"/>
        <v>64</v>
      </c>
      <c r="Q26" s="24">
        <f t="shared" si="5"/>
        <v>67.827400565808688</v>
      </c>
      <c r="R26" s="28">
        <f t="shared" si="0"/>
        <v>0.30804172274562586</v>
      </c>
    </row>
    <row r="27" spans="1:18" ht="18" x14ac:dyDescent="0.35">
      <c r="A27" s="1"/>
      <c r="B27" s="1"/>
      <c r="C27" s="4" t="s">
        <v>21</v>
      </c>
      <c r="D27" s="4">
        <v>6663394</v>
      </c>
      <c r="E27" s="4">
        <v>36249</v>
      </c>
      <c r="F27" s="4">
        <v>37584</v>
      </c>
      <c r="G27" s="4">
        <f t="shared" si="1"/>
        <v>1335</v>
      </c>
      <c r="H27" s="25">
        <f t="shared" si="2"/>
        <v>564.03688570719362</v>
      </c>
      <c r="I27" s="71">
        <f t="shared" si="3"/>
        <v>3.6828602168335722E-2</v>
      </c>
      <c r="J27" s="1"/>
      <c r="K27" s="1"/>
      <c r="L27" s="4" t="s">
        <v>21</v>
      </c>
      <c r="M27" s="4">
        <v>6663394</v>
      </c>
      <c r="N27" s="27">
        <v>14741</v>
      </c>
      <c r="O27" s="27">
        <v>14551</v>
      </c>
      <c r="P27" s="4">
        <f t="shared" si="4"/>
        <v>-190</v>
      </c>
      <c r="Q27" s="24">
        <f t="shared" si="5"/>
        <v>218.37219891244612</v>
      </c>
      <c r="R27" s="28">
        <f t="shared" si="0"/>
        <v>0.38715942954448701</v>
      </c>
    </row>
    <row r="28" spans="1:18" ht="18" x14ac:dyDescent="0.35">
      <c r="A28" s="1"/>
      <c r="B28" s="1"/>
      <c r="C28" s="4" t="s">
        <v>17</v>
      </c>
      <c r="D28" s="4">
        <v>86487</v>
      </c>
      <c r="E28" s="4">
        <v>79</v>
      </c>
      <c r="F28" s="4">
        <v>83</v>
      </c>
      <c r="G28" s="4">
        <f t="shared" si="1"/>
        <v>4</v>
      </c>
      <c r="H28" s="24">
        <f t="shared" si="2"/>
        <v>95.96818018893012</v>
      </c>
      <c r="I28" s="71">
        <f t="shared" si="3"/>
        <v>5.0632911392405111E-2</v>
      </c>
      <c r="J28" s="1"/>
      <c r="K28" s="1"/>
      <c r="L28" s="4" t="s">
        <v>17</v>
      </c>
      <c r="M28" s="4">
        <v>86487</v>
      </c>
      <c r="N28" s="27">
        <v>37</v>
      </c>
      <c r="O28" s="27">
        <v>38</v>
      </c>
      <c r="P28" s="4">
        <f t="shared" si="4"/>
        <v>1</v>
      </c>
      <c r="Q28" s="24">
        <f t="shared" si="5"/>
        <v>43.937239122642708</v>
      </c>
      <c r="R28" s="29">
        <f t="shared" si="0"/>
        <v>0.45783132530120479</v>
      </c>
    </row>
    <row r="29" spans="1:18" ht="18" x14ac:dyDescent="0.35">
      <c r="A29" s="1"/>
      <c r="B29" s="1"/>
      <c r="C29" s="4" t="s">
        <v>12</v>
      </c>
      <c r="D29" s="4">
        <v>1493898</v>
      </c>
      <c r="E29" s="4">
        <v>1188</v>
      </c>
      <c r="F29" s="4">
        <v>1235</v>
      </c>
      <c r="G29" s="4">
        <f t="shared" si="1"/>
        <v>47</v>
      </c>
      <c r="H29" s="24">
        <f t="shared" si="2"/>
        <v>82.669633402012721</v>
      </c>
      <c r="I29" s="71">
        <f t="shared" si="3"/>
        <v>3.9562289562289576E-2</v>
      </c>
      <c r="J29" s="1"/>
      <c r="K29" s="1"/>
      <c r="L29" s="4" t="s">
        <v>12</v>
      </c>
      <c r="M29" s="4">
        <v>1493898</v>
      </c>
      <c r="N29" s="27">
        <v>434</v>
      </c>
      <c r="O29" s="27">
        <v>447</v>
      </c>
      <c r="P29" s="4">
        <f t="shared" si="4"/>
        <v>13</v>
      </c>
      <c r="Q29" s="24">
        <f t="shared" si="5"/>
        <v>29.921721563319583</v>
      </c>
      <c r="R29" s="29">
        <f t="shared" si="0"/>
        <v>0.36194331983805667</v>
      </c>
    </row>
    <row r="30" spans="1:18" ht="18" x14ac:dyDescent="0.35">
      <c r="A30" s="1"/>
      <c r="B30" s="1"/>
      <c r="C30" s="4" t="s">
        <v>13</v>
      </c>
      <c r="D30" s="4">
        <v>654214</v>
      </c>
      <c r="E30" s="4">
        <v>2972</v>
      </c>
      <c r="F30" s="4">
        <v>3073</v>
      </c>
      <c r="G30" s="4">
        <f t="shared" si="1"/>
        <v>101</v>
      </c>
      <c r="H30" s="25">
        <f t="shared" si="2"/>
        <v>469.72397411244634</v>
      </c>
      <c r="I30" s="71">
        <f t="shared" si="3"/>
        <v>3.3983849259757726E-2</v>
      </c>
      <c r="J30" s="1"/>
      <c r="K30" s="1"/>
      <c r="L30" s="4" t="s">
        <v>13</v>
      </c>
      <c r="M30" s="4">
        <v>654214</v>
      </c>
      <c r="N30" s="27">
        <v>1341</v>
      </c>
      <c r="O30" s="27">
        <v>1399</v>
      </c>
      <c r="P30" s="4">
        <f t="shared" si="4"/>
        <v>58</v>
      </c>
      <c r="Q30" s="24">
        <f t="shared" si="5"/>
        <v>213.84439953898877</v>
      </c>
      <c r="R30" s="29">
        <f t="shared" si="0"/>
        <v>0.45525545069964202</v>
      </c>
    </row>
    <row r="31" spans="1:18" ht="18" x14ac:dyDescent="0.35">
      <c r="A31" s="1"/>
      <c r="B31" s="1"/>
      <c r="C31" s="4" t="s">
        <v>14</v>
      </c>
      <c r="D31" s="4">
        <v>2207776</v>
      </c>
      <c r="E31" s="4">
        <v>8187</v>
      </c>
      <c r="F31" s="4">
        <v>8628</v>
      </c>
      <c r="G31" s="4">
        <f t="shared" si="1"/>
        <v>441</v>
      </c>
      <c r="H31" s="25">
        <f t="shared" si="2"/>
        <v>390.80051599437621</v>
      </c>
      <c r="I31" s="71">
        <f t="shared" si="3"/>
        <v>5.3865884939538367E-2</v>
      </c>
      <c r="J31" s="1"/>
      <c r="K31" s="1"/>
      <c r="L31" s="4" t="s">
        <v>14</v>
      </c>
      <c r="M31" s="4">
        <v>2207776</v>
      </c>
      <c r="N31" s="27">
        <v>4522</v>
      </c>
      <c r="O31" s="27">
        <v>4666</v>
      </c>
      <c r="P31" s="4">
        <f t="shared" si="4"/>
        <v>144</v>
      </c>
      <c r="Q31" s="24">
        <f t="shared" si="5"/>
        <v>211.34390445407504</v>
      </c>
      <c r="R31" s="29">
        <f t="shared" si="0"/>
        <v>0.54079740380157626</v>
      </c>
    </row>
    <row r="32" spans="1:18" ht="18" x14ac:dyDescent="0.35">
      <c r="A32" s="1"/>
      <c r="B32" s="1"/>
      <c r="C32" s="4" t="s">
        <v>15</v>
      </c>
      <c r="D32" s="4">
        <v>316798</v>
      </c>
      <c r="E32" s="4">
        <v>2405</v>
      </c>
      <c r="F32" s="4">
        <v>2592</v>
      </c>
      <c r="G32" s="4">
        <f t="shared" si="1"/>
        <v>187</v>
      </c>
      <c r="H32" s="25">
        <f t="shared" si="2"/>
        <v>818.18698350368379</v>
      </c>
      <c r="I32" s="71">
        <f t="shared" si="3"/>
        <v>7.7754677754677815E-2</v>
      </c>
      <c r="J32" s="1"/>
      <c r="K32" s="1"/>
      <c r="L32" s="4" t="s">
        <v>15</v>
      </c>
      <c r="M32" s="4">
        <v>316798</v>
      </c>
      <c r="N32" s="27">
        <v>805</v>
      </c>
      <c r="O32" s="27">
        <v>855</v>
      </c>
      <c r="P32" s="4">
        <f t="shared" si="4"/>
        <v>50</v>
      </c>
      <c r="Q32" s="24">
        <f t="shared" si="5"/>
        <v>269.88806747517344</v>
      </c>
      <c r="R32" s="28">
        <f t="shared" si="0"/>
        <v>0.3298611111111111</v>
      </c>
    </row>
    <row r="33" spans="1:18" ht="18" x14ac:dyDescent="0.35">
      <c r="A33" s="1"/>
      <c r="B33" s="1"/>
      <c r="C33" s="2" t="s">
        <v>23</v>
      </c>
      <c r="D33" s="2">
        <v>47026208</v>
      </c>
      <c r="E33" s="72">
        <f>SUM(E14:E32)</f>
        <v>124736</v>
      </c>
      <c r="F33" s="72">
        <f>SUM(F14:F32)</f>
        <v>130759</v>
      </c>
      <c r="G33" s="72">
        <f>F33-E33</f>
        <v>6023</v>
      </c>
      <c r="H33" s="73">
        <f t="shared" si="2"/>
        <v>278.05558976815649</v>
      </c>
      <c r="I33" s="71">
        <f>(F33/E33)-1</f>
        <v>4.8285979989738381E-2</v>
      </c>
      <c r="J33" s="1"/>
      <c r="K33" s="1"/>
      <c r="L33" s="11" t="s">
        <v>23</v>
      </c>
      <c r="M33" s="2">
        <v>47026208</v>
      </c>
      <c r="N33" s="26">
        <f>SUM(N14:N32)</f>
        <v>57612</v>
      </c>
      <c r="O33" s="26">
        <f>SUM(O14:O32)</f>
        <v>58744</v>
      </c>
      <c r="P33" s="3">
        <f>SUM(P14:P32)</f>
        <v>1132</v>
      </c>
      <c r="Q33" s="25">
        <f t="shared" si="5"/>
        <v>124.91757787487352</v>
      </c>
      <c r="R33" s="29">
        <f t="shared" si="0"/>
        <v>0.44925397104597009</v>
      </c>
    </row>
    <row r="34" spans="1:18" ht="18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8" ht="18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8" ht="23.4" x14ac:dyDescent="0.45">
      <c r="A36" s="1"/>
      <c r="B36" s="1"/>
      <c r="C36" s="77" t="s">
        <v>34</v>
      </c>
      <c r="D36" s="78"/>
      <c r="E36" s="78"/>
      <c r="F36" s="78"/>
      <c r="G36" s="78"/>
      <c r="H36" s="79"/>
      <c r="I36" s="8"/>
      <c r="J36" s="8"/>
      <c r="K36" s="8"/>
      <c r="L36" s="77" t="s">
        <v>33</v>
      </c>
      <c r="M36" s="80"/>
      <c r="N36" s="78"/>
      <c r="O36" s="78"/>
      <c r="P36" s="78"/>
      <c r="Q36" s="79"/>
    </row>
    <row r="37" spans="1:18" ht="18" x14ac:dyDescent="0.35">
      <c r="A37" s="1"/>
      <c r="B37" s="1"/>
      <c r="C37" s="48"/>
      <c r="D37" s="48"/>
      <c r="E37" s="37">
        <v>43925</v>
      </c>
      <c r="F37" s="37">
        <v>43926</v>
      </c>
      <c r="G37" s="68" t="s">
        <v>29</v>
      </c>
      <c r="H37" s="38" t="s">
        <v>37</v>
      </c>
      <c r="I37" s="49" t="s">
        <v>43</v>
      </c>
      <c r="J37" s="1"/>
      <c r="K37" s="1"/>
      <c r="L37" s="19"/>
      <c r="M37" s="21"/>
      <c r="N37" s="44">
        <v>43925</v>
      </c>
      <c r="O37" s="44">
        <v>43926</v>
      </c>
      <c r="P37" s="53" t="s">
        <v>29</v>
      </c>
      <c r="Q37" s="12" t="s">
        <v>37</v>
      </c>
      <c r="R37" s="22" t="s">
        <v>43</v>
      </c>
    </row>
    <row r="38" spans="1:18" ht="18" x14ac:dyDescent="0.35">
      <c r="A38" s="1"/>
      <c r="B38" s="1"/>
      <c r="C38" s="2" t="s">
        <v>0</v>
      </c>
      <c r="D38" s="2" t="s">
        <v>28</v>
      </c>
      <c r="E38" s="2" t="s">
        <v>1</v>
      </c>
      <c r="F38" s="2" t="s">
        <v>1</v>
      </c>
      <c r="G38" s="9" t="s">
        <v>30</v>
      </c>
      <c r="H38" s="10">
        <v>100000</v>
      </c>
      <c r="I38" s="50" t="s">
        <v>44</v>
      </c>
      <c r="J38" s="1"/>
      <c r="K38" s="1"/>
      <c r="L38" s="2" t="s">
        <v>0</v>
      </c>
      <c r="M38" s="14" t="s">
        <v>28</v>
      </c>
      <c r="N38" s="39" t="s">
        <v>1</v>
      </c>
      <c r="O38" s="39" t="s">
        <v>1</v>
      </c>
      <c r="P38" s="40" t="s">
        <v>30</v>
      </c>
      <c r="Q38" s="41">
        <v>100000</v>
      </c>
      <c r="R38" s="54" t="s">
        <v>45</v>
      </c>
    </row>
    <row r="39" spans="1:18" ht="18" x14ac:dyDescent="0.35">
      <c r="A39" s="1"/>
      <c r="B39" s="1"/>
      <c r="C39" s="4" t="s">
        <v>2</v>
      </c>
      <c r="D39" s="4">
        <v>8414240</v>
      </c>
      <c r="E39" s="27">
        <v>364</v>
      </c>
      <c r="F39" s="27">
        <v>474</v>
      </c>
      <c r="G39" s="4">
        <f>F39-E39</f>
        <v>110</v>
      </c>
      <c r="H39" s="24">
        <f>(F39/D39)*100000</f>
        <v>5.633307345642625</v>
      </c>
      <c r="I39" s="29">
        <f t="shared" ref="I39:I58" si="6">F39/F14</f>
        <v>5.7101554029634981E-2</v>
      </c>
      <c r="J39" s="1"/>
      <c r="K39" s="1"/>
      <c r="L39" s="4" t="s">
        <v>2</v>
      </c>
      <c r="M39" s="4">
        <v>8414240</v>
      </c>
      <c r="N39" s="27">
        <v>463</v>
      </c>
      <c r="O39" s="27">
        <v>665</v>
      </c>
      <c r="P39" s="4">
        <f>O39-N39</f>
        <v>202</v>
      </c>
      <c r="Q39" s="24">
        <f>(O39/M39)*100000</f>
        <v>7.9032687444142313</v>
      </c>
      <c r="R39" s="28">
        <f t="shared" ref="R39:R58" si="7">O39/F14</f>
        <v>8.0110830020479459E-2</v>
      </c>
    </row>
    <row r="40" spans="1:18" ht="18" x14ac:dyDescent="0.35">
      <c r="A40" s="1"/>
      <c r="B40" s="1"/>
      <c r="C40" s="4" t="s">
        <v>3</v>
      </c>
      <c r="D40" s="4">
        <v>1319291</v>
      </c>
      <c r="E40" s="27">
        <v>190</v>
      </c>
      <c r="F40" s="27">
        <v>233</v>
      </c>
      <c r="G40" s="4">
        <f t="shared" ref="G40:G58" si="8">F40-E40</f>
        <v>43</v>
      </c>
      <c r="H40" s="24">
        <f t="shared" ref="H40:H58" si="9">(F40/D40)*100000</f>
        <v>17.661001249913781</v>
      </c>
      <c r="I40" s="29">
        <f t="shared" si="6"/>
        <v>7.2091584158415836E-2</v>
      </c>
      <c r="J40" s="1"/>
      <c r="K40" s="1"/>
      <c r="L40" s="4" t="s">
        <v>3</v>
      </c>
      <c r="M40" s="4">
        <v>1319291</v>
      </c>
      <c r="N40" s="27">
        <v>440</v>
      </c>
      <c r="O40" s="27">
        <v>537</v>
      </c>
      <c r="P40" s="4">
        <f t="shared" ref="P40:P58" si="10">O40-N40</f>
        <v>97</v>
      </c>
      <c r="Q40" s="24">
        <f t="shared" ref="Q40:Q58" si="11">(O40/M40)*100000</f>
        <v>40.703680992290558</v>
      </c>
      <c r="R40" s="28">
        <f t="shared" si="7"/>
        <v>0.16615099009900991</v>
      </c>
    </row>
    <row r="41" spans="1:18" ht="18" x14ac:dyDescent="0.35">
      <c r="A41" s="1"/>
      <c r="B41" s="1"/>
      <c r="C41" s="4" t="s">
        <v>4</v>
      </c>
      <c r="D41" s="4">
        <v>1022800</v>
      </c>
      <c r="E41" s="27">
        <v>87</v>
      </c>
      <c r="F41" s="27">
        <v>90</v>
      </c>
      <c r="G41" s="4">
        <f t="shared" si="8"/>
        <v>3</v>
      </c>
      <c r="H41" s="24">
        <f t="shared" si="9"/>
        <v>8.7993742667188108</v>
      </c>
      <c r="I41" s="29">
        <f t="shared" si="6"/>
        <v>5.6074766355140186E-2</v>
      </c>
      <c r="J41" s="1"/>
      <c r="K41" s="1"/>
      <c r="L41" s="4" t="s">
        <v>4</v>
      </c>
      <c r="M41" s="4">
        <v>1022800</v>
      </c>
      <c r="N41" s="27">
        <v>190</v>
      </c>
      <c r="O41" s="27">
        <v>216</v>
      </c>
      <c r="P41" s="4">
        <f t="shared" si="10"/>
        <v>26</v>
      </c>
      <c r="Q41" s="24">
        <f t="shared" si="11"/>
        <v>21.118498240125145</v>
      </c>
      <c r="R41" s="28">
        <f t="shared" si="7"/>
        <v>0.13457943925233645</v>
      </c>
    </row>
    <row r="42" spans="1:18" ht="18" x14ac:dyDescent="0.35">
      <c r="A42" s="1"/>
      <c r="B42" s="1"/>
      <c r="C42" s="4" t="s">
        <v>5</v>
      </c>
      <c r="D42" s="4">
        <v>1149460</v>
      </c>
      <c r="E42" s="27">
        <v>114</v>
      </c>
      <c r="F42" s="27">
        <v>120</v>
      </c>
      <c r="G42" s="4">
        <f t="shared" si="8"/>
        <v>6</v>
      </c>
      <c r="H42" s="24">
        <f t="shared" si="9"/>
        <v>10.439684721521409</v>
      </c>
      <c r="I42" s="29">
        <f t="shared" si="6"/>
        <v>9.2807424593967514E-2</v>
      </c>
      <c r="J42" s="1"/>
      <c r="K42" s="1"/>
      <c r="L42" s="4" t="s">
        <v>5</v>
      </c>
      <c r="M42" s="4">
        <v>1149460</v>
      </c>
      <c r="N42" s="27">
        <v>422</v>
      </c>
      <c r="O42" s="27">
        <v>461</v>
      </c>
      <c r="P42" s="4">
        <f t="shared" si="10"/>
        <v>39</v>
      </c>
      <c r="Q42" s="24">
        <f t="shared" si="11"/>
        <v>40.105788805178086</v>
      </c>
      <c r="R42" s="32">
        <f t="shared" si="7"/>
        <v>0.35653518948182522</v>
      </c>
    </row>
    <row r="43" spans="1:18" ht="18" x14ac:dyDescent="0.35">
      <c r="A43" s="1"/>
      <c r="B43" s="1"/>
      <c r="C43" s="4" t="s">
        <v>6</v>
      </c>
      <c r="D43" s="4">
        <v>2153389</v>
      </c>
      <c r="E43" s="27">
        <v>128</v>
      </c>
      <c r="F43" s="27">
        <v>129</v>
      </c>
      <c r="G43" s="4">
        <f t="shared" si="8"/>
        <v>1</v>
      </c>
      <c r="H43" s="24">
        <f t="shared" si="9"/>
        <v>5.9905572100535478</v>
      </c>
      <c r="I43" s="29">
        <f t="shared" si="6"/>
        <v>7.953144266337854E-2</v>
      </c>
      <c r="J43" s="1"/>
      <c r="K43" s="1"/>
      <c r="L43" s="4" t="s">
        <v>6</v>
      </c>
      <c r="M43" s="4">
        <v>2153389</v>
      </c>
      <c r="N43" s="27">
        <v>123</v>
      </c>
      <c r="O43" s="27">
        <v>137</v>
      </c>
      <c r="P43" s="4">
        <f t="shared" si="10"/>
        <v>14</v>
      </c>
      <c r="Q43" s="24">
        <f t="shared" si="11"/>
        <v>6.3620646339328379</v>
      </c>
      <c r="R43" s="28">
        <f t="shared" si="7"/>
        <v>8.4463625154130709E-2</v>
      </c>
    </row>
    <row r="44" spans="1:18" ht="18" x14ac:dyDescent="0.35">
      <c r="A44" s="1"/>
      <c r="B44" s="1"/>
      <c r="C44" s="4" t="s">
        <v>7</v>
      </c>
      <c r="D44" s="4">
        <v>581078</v>
      </c>
      <c r="E44" s="27">
        <v>60</v>
      </c>
      <c r="F44" s="27">
        <v>62</v>
      </c>
      <c r="G44" s="4">
        <f t="shared" si="8"/>
        <v>2</v>
      </c>
      <c r="H44" s="24">
        <f t="shared" si="9"/>
        <v>10.669824016741298</v>
      </c>
      <c r="I44" s="32">
        <f t="shared" si="6"/>
        <v>4.302567661346287E-2</v>
      </c>
      <c r="J44" s="1"/>
      <c r="K44" s="1"/>
      <c r="L44" s="4" t="s">
        <v>7</v>
      </c>
      <c r="M44" s="4">
        <v>581078</v>
      </c>
      <c r="N44" s="27">
        <v>99</v>
      </c>
      <c r="O44" s="27">
        <v>113</v>
      </c>
      <c r="P44" s="4">
        <f t="shared" si="10"/>
        <v>14</v>
      </c>
      <c r="Q44" s="24">
        <f t="shared" si="11"/>
        <v>19.446614740189787</v>
      </c>
      <c r="R44" s="28">
        <f t="shared" si="7"/>
        <v>7.8417765440666198E-2</v>
      </c>
    </row>
    <row r="45" spans="1:18" ht="18" x14ac:dyDescent="0.35">
      <c r="A45" s="1"/>
      <c r="B45" s="1"/>
      <c r="C45" s="4" t="s">
        <v>22</v>
      </c>
      <c r="D45" s="4">
        <v>2399548</v>
      </c>
      <c r="E45" s="27">
        <v>360</v>
      </c>
      <c r="F45" s="27">
        <v>357</v>
      </c>
      <c r="G45" s="4">
        <f t="shared" si="8"/>
        <v>-3</v>
      </c>
      <c r="H45" s="24">
        <f t="shared" si="9"/>
        <v>14.877801986040703</v>
      </c>
      <c r="I45" s="32">
        <f t="shared" si="6"/>
        <v>3.5589672016748078E-2</v>
      </c>
      <c r="J45" s="1"/>
      <c r="K45" s="1"/>
      <c r="L45" s="4" t="s">
        <v>22</v>
      </c>
      <c r="M45" s="4">
        <v>2399548</v>
      </c>
      <c r="N45" s="27">
        <v>657</v>
      </c>
      <c r="O45" s="27">
        <v>1149</v>
      </c>
      <c r="P45" s="4">
        <f t="shared" si="10"/>
        <v>492</v>
      </c>
      <c r="Q45" s="24">
        <f t="shared" si="11"/>
        <v>47.884018156752852</v>
      </c>
      <c r="R45" s="28">
        <f t="shared" si="7"/>
        <v>0.11454491077659257</v>
      </c>
    </row>
    <row r="46" spans="1:18" ht="18" x14ac:dyDescent="0.35">
      <c r="A46" s="1"/>
      <c r="B46" s="1"/>
      <c r="C46" s="4" t="s">
        <v>38</v>
      </c>
      <c r="D46" s="4">
        <v>2032863</v>
      </c>
      <c r="E46" s="27">
        <v>348</v>
      </c>
      <c r="F46" s="27">
        <v>351</v>
      </c>
      <c r="G46" s="4">
        <f t="shared" si="8"/>
        <v>3</v>
      </c>
      <c r="H46" s="24">
        <f t="shared" si="9"/>
        <v>17.266288972744352</v>
      </c>
      <c r="I46" s="32">
        <f t="shared" si="6"/>
        <v>4.0118870728083213E-2</v>
      </c>
      <c r="J46" s="1"/>
      <c r="K46" s="1"/>
      <c r="L46" s="4" t="s">
        <v>38</v>
      </c>
      <c r="M46" s="4">
        <v>2032863</v>
      </c>
      <c r="N46" s="27">
        <v>2021</v>
      </c>
      <c r="O46" s="27">
        <v>2331</v>
      </c>
      <c r="P46" s="4">
        <f t="shared" si="10"/>
        <v>310</v>
      </c>
      <c r="Q46" s="24">
        <f t="shared" si="11"/>
        <v>114.66586779335351</v>
      </c>
      <c r="R46" s="28">
        <f t="shared" si="7"/>
        <v>0.26643044919419362</v>
      </c>
    </row>
    <row r="47" spans="1:18" ht="18" x14ac:dyDescent="0.35">
      <c r="A47" s="1"/>
      <c r="B47" s="1"/>
      <c r="C47" s="4" t="s">
        <v>8</v>
      </c>
      <c r="D47" s="4">
        <v>7675217</v>
      </c>
      <c r="E47" s="27">
        <v>2108</v>
      </c>
      <c r="F47" s="27">
        <v>2249</v>
      </c>
      <c r="G47" s="4">
        <f t="shared" si="8"/>
        <v>141</v>
      </c>
      <c r="H47" s="24">
        <f t="shared" si="9"/>
        <v>29.302103119690294</v>
      </c>
      <c r="I47" s="29">
        <f t="shared" si="6"/>
        <v>8.6393669330055323E-2</v>
      </c>
      <c r="J47" s="1"/>
      <c r="K47" s="1"/>
      <c r="L47" s="4" t="s">
        <v>8</v>
      </c>
      <c r="M47" s="4">
        <v>7675217</v>
      </c>
      <c r="N47" s="27">
        <v>8635</v>
      </c>
      <c r="O47" s="27">
        <v>9528</v>
      </c>
      <c r="P47" s="4">
        <f t="shared" si="10"/>
        <v>893</v>
      </c>
      <c r="Q47" s="24">
        <f t="shared" si="11"/>
        <v>124.13981259422373</v>
      </c>
      <c r="R47" s="32">
        <f t="shared" si="7"/>
        <v>0.36601106330669947</v>
      </c>
    </row>
    <row r="48" spans="1:18" ht="18" x14ac:dyDescent="0.35">
      <c r="A48" s="1"/>
      <c r="B48" s="1"/>
      <c r="C48" s="4" t="s">
        <v>16</v>
      </c>
      <c r="D48" s="4">
        <v>84777</v>
      </c>
      <c r="E48" s="27">
        <v>4</v>
      </c>
      <c r="F48" s="27">
        <v>4</v>
      </c>
      <c r="G48" s="4">
        <f t="shared" si="8"/>
        <v>0</v>
      </c>
      <c r="H48" s="24">
        <f t="shared" si="9"/>
        <v>4.71826084905104</v>
      </c>
      <c r="I48" s="32">
        <f t="shared" si="6"/>
        <v>4.8192771084337352E-2</v>
      </c>
      <c r="J48" s="1"/>
      <c r="K48" s="1"/>
      <c r="L48" s="4" t="s">
        <v>16</v>
      </c>
      <c r="M48" s="4">
        <v>84777</v>
      </c>
      <c r="N48" s="27">
        <v>2</v>
      </c>
      <c r="O48" s="27">
        <v>2</v>
      </c>
      <c r="P48" s="4">
        <f t="shared" si="10"/>
        <v>0</v>
      </c>
      <c r="Q48" s="24">
        <f t="shared" si="11"/>
        <v>2.35913042452552</v>
      </c>
      <c r="R48" s="28">
        <f t="shared" si="7"/>
        <v>2.4096385542168676E-2</v>
      </c>
    </row>
    <row r="49" spans="1:18" ht="18" x14ac:dyDescent="0.35">
      <c r="A49" s="1"/>
      <c r="B49" s="1"/>
      <c r="C49" s="4" t="s">
        <v>10</v>
      </c>
      <c r="D49" s="4">
        <v>5003769</v>
      </c>
      <c r="E49" s="27">
        <v>386</v>
      </c>
      <c r="F49" s="27">
        <v>381</v>
      </c>
      <c r="G49" s="4">
        <f t="shared" si="8"/>
        <v>-5</v>
      </c>
      <c r="H49" s="24">
        <f t="shared" si="9"/>
        <v>7.6142603705326932</v>
      </c>
      <c r="I49" s="28">
        <f t="shared" si="6"/>
        <v>5.3034521158129178E-2</v>
      </c>
      <c r="J49" s="1"/>
      <c r="K49" s="1"/>
      <c r="L49" s="4" t="s">
        <v>10</v>
      </c>
      <c r="M49" s="4">
        <v>5003769</v>
      </c>
      <c r="N49" s="27">
        <v>695</v>
      </c>
      <c r="O49" s="27">
        <v>812</v>
      </c>
      <c r="P49" s="4">
        <f t="shared" si="10"/>
        <v>117</v>
      </c>
      <c r="Q49" s="24">
        <f t="shared" si="11"/>
        <v>16.227767508851827</v>
      </c>
      <c r="R49" s="28">
        <f t="shared" si="7"/>
        <v>0.11302895322939867</v>
      </c>
    </row>
    <row r="50" spans="1:18" ht="18" x14ac:dyDescent="0.35">
      <c r="A50" s="1"/>
      <c r="B50" s="1"/>
      <c r="C50" s="4" t="s">
        <v>11</v>
      </c>
      <c r="D50" s="4">
        <v>1067710</v>
      </c>
      <c r="E50" s="27">
        <v>64</v>
      </c>
      <c r="F50" s="27">
        <v>66</v>
      </c>
      <c r="G50" s="4">
        <f t="shared" si="8"/>
        <v>2</v>
      </c>
      <c r="H50" s="24">
        <f t="shared" si="9"/>
        <v>6.1814537655355855</v>
      </c>
      <c r="I50" s="32">
        <f t="shared" si="6"/>
        <v>3.2242305813385441E-2</v>
      </c>
      <c r="J50" s="1"/>
      <c r="K50" s="1"/>
      <c r="L50" s="4" t="s">
        <v>11</v>
      </c>
      <c r="M50" s="4">
        <v>1067710</v>
      </c>
      <c r="N50" s="27">
        <v>205</v>
      </c>
      <c r="O50" s="27">
        <v>215</v>
      </c>
      <c r="P50" s="4">
        <f t="shared" si="10"/>
        <v>10</v>
      </c>
      <c r="Q50" s="24">
        <f t="shared" si="11"/>
        <v>20.136553933184103</v>
      </c>
      <c r="R50" s="28">
        <f t="shared" si="7"/>
        <v>0.10503175378602833</v>
      </c>
    </row>
    <row r="51" spans="1:18" ht="18" x14ac:dyDescent="0.35">
      <c r="A51" s="1"/>
      <c r="B51" s="1"/>
      <c r="C51" s="4" t="s">
        <v>9</v>
      </c>
      <c r="D51" s="4">
        <v>2699499</v>
      </c>
      <c r="E51" s="27">
        <v>178</v>
      </c>
      <c r="F51" s="27">
        <v>170</v>
      </c>
      <c r="G51" s="4">
        <f t="shared" si="8"/>
        <v>-8</v>
      </c>
      <c r="H51" s="24">
        <f t="shared" si="9"/>
        <v>6.2974648258806534</v>
      </c>
      <c r="I51" s="32">
        <f t="shared" si="6"/>
        <v>2.8600269179004038E-2</v>
      </c>
      <c r="J51" s="1"/>
      <c r="K51" s="1"/>
      <c r="L51" s="4" t="s">
        <v>9</v>
      </c>
      <c r="M51" s="4">
        <v>2699499</v>
      </c>
      <c r="N51" s="27">
        <v>531</v>
      </c>
      <c r="O51" s="27">
        <v>587</v>
      </c>
      <c r="P51" s="4">
        <f t="shared" si="10"/>
        <v>56</v>
      </c>
      <c r="Q51" s="24">
        <f t="shared" si="11"/>
        <v>21.744775604658493</v>
      </c>
      <c r="R51" s="28">
        <f t="shared" si="7"/>
        <v>9.8755047106325711E-2</v>
      </c>
    </row>
    <row r="52" spans="1:18" ht="18" x14ac:dyDescent="0.35">
      <c r="A52" s="1"/>
      <c r="B52" s="1"/>
      <c r="C52" s="4" t="s">
        <v>21</v>
      </c>
      <c r="D52" s="4">
        <v>6663394</v>
      </c>
      <c r="E52" s="27">
        <v>1498</v>
      </c>
      <c r="F52" s="27">
        <v>1499</v>
      </c>
      <c r="G52" s="4">
        <f t="shared" si="8"/>
        <v>1</v>
      </c>
      <c r="H52" s="24">
        <f t="shared" si="9"/>
        <v>22.496043307659729</v>
      </c>
      <c r="I52" s="32">
        <f t="shared" si="6"/>
        <v>3.9883993188590892E-2</v>
      </c>
      <c r="J52" s="1"/>
      <c r="K52" s="1"/>
      <c r="L52" s="4" t="s">
        <v>21</v>
      </c>
      <c r="M52" s="4">
        <v>6663394</v>
      </c>
      <c r="N52" s="27">
        <v>15362</v>
      </c>
      <c r="O52" s="27">
        <v>16543</v>
      </c>
      <c r="P52" s="4">
        <f t="shared" si="10"/>
        <v>1181</v>
      </c>
      <c r="Q52" s="24">
        <f t="shared" si="11"/>
        <v>248.26687420854898</v>
      </c>
      <c r="R52" s="32">
        <f t="shared" si="7"/>
        <v>0.44016070668369517</v>
      </c>
    </row>
    <row r="53" spans="1:18" ht="18" x14ac:dyDescent="0.35">
      <c r="A53" s="1"/>
      <c r="B53" s="1"/>
      <c r="C53" s="4" t="s">
        <v>17</v>
      </c>
      <c r="D53" s="4">
        <v>86487</v>
      </c>
      <c r="E53" s="27">
        <v>3</v>
      </c>
      <c r="F53" s="27">
        <v>3</v>
      </c>
      <c r="G53" s="4">
        <f t="shared" si="8"/>
        <v>0</v>
      </c>
      <c r="H53" s="24">
        <f t="shared" si="9"/>
        <v>3.4687294044191614</v>
      </c>
      <c r="I53" s="32">
        <f t="shared" si="6"/>
        <v>3.614457831325301E-2</v>
      </c>
      <c r="J53" s="1"/>
      <c r="K53" s="1"/>
      <c r="L53" s="4" t="s">
        <v>17</v>
      </c>
      <c r="M53" s="4">
        <v>86487</v>
      </c>
      <c r="N53" s="27">
        <v>9</v>
      </c>
      <c r="O53" s="27">
        <v>11</v>
      </c>
      <c r="P53" s="4">
        <f t="shared" si="10"/>
        <v>2</v>
      </c>
      <c r="Q53" s="24">
        <f t="shared" si="11"/>
        <v>12.718674482870259</v>
      </c>
      <c r="R53" s="28">
        <f t="shared" si="7"/>
        <v>0.13253012048192772</v>
      </c>
    </row>
    <row r="54" spans="1:18" ht="18" x14ac:dyDescent="0.35">
      <c r="A54" s="1"/>
      <c r="B54" s="1"/>
      <c r="C54" s="4" t="s">
        <v>12</v>
      </c>
      <c r="D54" s="4">
        <v>1493898</v>
      </c>
      <c r="E54" s="27">
        <v>79</v>
      </c>
      <c r="F54" s="27">
        <v>80</v>
      </c>
      <c r="G54" s="4">
        <f t="shared" si="8"/>
        <v>1</v>
      </c>
      <c r="H54" s="24">
        <f t="shared" si="9"/>
        <v>5.3551179531668156</v>
      </c>
      <c r="I54" s="29">
        <f t="shared" si="6"/>
        <v>6.4777327935222673E-2</v>
      </c>
      <c r="J54" s="1"/>
      <c r="K54" s="1"/>
      <c r="L54" s="4" t="s">
        <v>12</v>
      </c>
      <c r="M54" s="4">
        <v>1493898</v>
      </c>
      <c r="N54" s="27">
        <v>113</v>
      </c>
      <c r="O54" s="27">
        <v>130</v>
      </c>
      <c r="P54" s="4">
        <f t="shared" si="10"/>
        <v>17</v>
      </c>
      <c r="Q54" s="24">
        <f t="shared" si="11"/>
        <v>8.7020666738960752</v>
      </c>
      <c r="R54" s="28">
        <f t="shared" si="7"/>
        <v>0.10526315789473684</v>
      </c>
    </row>
    <row r="55" spans="1:18" ht="18" x14ac:dyDescent="0.35">
      <c r="A55" s="1"/>
      <c r="B55" s="1"/>
      <c r="C55" s="4" t="s">
        <v>13</v>
      </c>
      <c r="D55" s="4">
        <v>654214</v>
      </c>
      <c r="E55" s="27">
        <v>120</v>
      </c>
      <c r="F55" s="27">
        <v>123</v>
      </c>
      <c r="G55" s="4">
        <f t="shared" si="8"/>
        <v>3</v>
      </c>
      <c r="H55" s="24">
        <f t="shared" si="9"/>
        <v>18.801187379053335</v>
      </c>
      <c r="I55" s="32">
        <f t="shared" si="6"/>
        <v>4.0026033192320211E-2</v>
      </c>
      <c r="J55" s="1"/>
      <c r="K55" s="1"/>
      <c r="L55" s="4" t="s">
        <v>13</v>
      </c>
      <c r="M55" s="4">
        <v>654214</v>
      </c>
      <c r="N55" s="27">
        <v>311</v>
      </c>
      <c r="O55" s="27">
        <v>334</v>
      </c>
      <c r="P55" s="4">
        <f t="shared" si="10"/>
        <v>23</v>
      </c>
      <c r="Q55" s="24">
        <f t="shared" si="11"/>
        <v>51.05363076913671</v>
      </c>
      <c r="R55" s="28">
        <f t="shared" si="7"/>
        <v>0.10868857793686951</v>
      </c>
    </row>
    <row r="56" spans="1:18" ht="18" x14ac:dyDescent="0.35">
      <c r="A56" s="1"/>
      <c r="B56" s="1"/>
      <c r="C56" s="4" t="s">
        <v>14</v>
      </c>
      <c r="D56" s="4">
        <v>2207776</v>
      </c>
      <c r="E56" s="27">
        <v>377</v>
      </c>
      <c r="F56" s="27">
        <v>404</v>
      </c>
      <c r="G56" s="4">
        <f t="shared" si="8"/>
        <v>27</v>
      </c>
      <c r="H56" s="24">
        <f t="shared" si="9"/>
        <v>18.298957865290681</v>
      </c>
      <c r="I56" s="32">
        <f t="shared" si="6"/>
        <v>4.6824292999536395E-2</v>
      </c>
      <c r="J56" s="1"/>
      <c r="K56" s="1"/>
      <c r="L56" s="4" t="s">
        <v>14</v>
      </c>
      <c r="M56" s="4">
        <v>2207776</v>
      </c>
      <c r="N56" s="27">
        <v>3098</v>
      </c>
      <c r="O56" s="27">
        <v>3405</v>
      </c>
      <c r="P56" s="4">
        <f t="shared" si="10"/>
        <v>307</v>
      </c>
      <c r="Q56" s="24">
        <f t="shared" si="11"/>
        <v>154.2276028002841</v>
      </c>
      <c r="R56" s="32">
        <f t="shared" si="7"/>
        <v>0.39464534075104313</v>
      </c>
    </row>
    <row r="57" spans="1:18" ht="18" x14ac:dyDescent="0.35">
      <c r="A57" s="1"/>
      <c r="B57" s="1"/>
      <c r="C57" s="4" t="s">
        <v>15</v>
      </c>
      <c r="D57" s="4">
        <v>316798</v>
      </c>
      <c r="E57" s="27">
        <v>64</v>
      </c>
      <c r="F57" s="27">
        <v>66</v>
      </c>
      <c r="G57" s="4">
        <f t="shared" si="8"/>
        <v>2</v>
      </c>
      <c r="H57" s="24">
        <f t="shared" si="9"/>
        <v>20.833464857732686</v>
      </c>
      <c r="I57" s="32">
        <f t="shared" si="6"/>
        <v>2.5462962962962962E-2</v>
      </c>
      <c r="J57" s="1"/>
      <c r="K57" s="1"/>
      <c r="L57" s="4" t="s">
        <v>15</v>
      </c>
      <c r="M57" s="4">
        <v>316798</v>
      </c>
      <c r="N57" s="27">
        <v>843</v>
      </c>
      <c r="O57" s="27">
        <v>904</v>
      </c>
      <c r="P57" s="4">
        <f t="shared" si="10"/>
        <v>61</v>
      </c>
      <c r="Q57" s="24">
        <f t="shared" si="11"/>
        <v>285.35533683924768</v>
      </c>
      <c r="R57" s="32">
        <f t="shared" si="7"/>
        <v>0.34876543209876543</v>
      </c>
    </row>
    <row r="58" spans="1:18" ht="18" x14ac:dyDescent="0.35">
      <c r="A58" s="1"/>
      <c r="B58" s="1"/>
      <c r="C58" s="2" t="s">
        <v>23</v>
      </c>
      <c r="D58" s="2">
        <v>47026208</v>
      </c>
      <c r="E58" s="26">
        <f>SUM(E39:E57)</f>
        <v>6532</v>
      </c>
      <c r="F58" s="26">
        <f>SUM(F39:F57)</f>
        <v>6861</v>
      </c>
      <c r="G58" s="3">
        <f t="shared" si="8"/>
        <v>329</v>
      </c>
      <c r="H58" s="25">
        <f t="shared" si="9"/>
        <v>14.589736854819337</v>
      </c>
      <c r="I58" s="29">
        <f t="shared" si="6"/>
        <v>5.2470575639152944E-2</v>
      </c>
      <c r="J58" s="1"/>
      <c r="K58" s="1"/>
      <c r="L58" s="11" t="s">
        <v>23</v>
      </c>
      <c r="M58" s="2">
        <v>47026208</v>
      </c>
      <c r="N58" s="26">
        <f>SUM(N39:N57)</f>
        <v>34219</v>
      </c>
      <c r="O58" s="26">
        <f>SUM(O39:O57)</f>
        <v>38080</v>
      </c>
      <c r="P58" s="3">
        <f t="shared" si="10"/>
        <v>3861</v>
      </c>
      <c r="Q58" s="25">
        <f t="shared" si="11"/>
        <v>80.976122931281211</v>
      </c>
      <c r="R58" s="29">
        <f t="shared" si="7"/>
        <v>0.29122278390015222</v>
      </c>
    </row>
    <row r="59" spans="1:18" ht="18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8" ht="18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22.2" x14ac:dyDescent="0.35">
      <c r="A61" s="1"/>
      <c r="B61" s="1"/>
      <c r="C61" s="74" t="s">
        <v>32</v>
      </c>
      <c r="D61" s="75"/>
      <c r="E61" s="75"/>
      <c r="F61" s="75"/>
      <c r="G61" s="75"/>
      <c r="H61" s="76"/>
      <c r="I61" s="1"/>
      <c r="J61" s="1"/>
      <c r="K61" s="1"/>
      <c r="L61" s="1"/>
      <c r="M61" s="1"/>
      <c r="N61" s="1"/>
      <c r="O61" s="1"/>
      <c r="P61" s="1"/>
    </row>
    <row r="62" spans="1:18" ht="18" x14ac:dyDescent="0.35">
      <c r="A62" s="1"/>
      <c r="B62" s="1"/>
      <c r="C62" s="20"/>
      <c r="D62" s="20"/>
      <c r="E62" s="15">
        <v>43925</v>
      </c>
      <c r="F62" s="15">
        <v>43926</v>
      </c>
      <c r="G62" s="16" t="s">
        <v>29</v>
      </c>
      <c r="H62" s="17" t="s">
        <v>39</v>
      </c>
      <c r="I62" s="22" t="s">
        <v>41</v>
      </c>
      <c r="J62" s="1"/>
      <c r="K62" s="1"/>
      <c r="L62" s="1"/>
      <c r="M62" s="1"/>
      <c r="N62" s="1"/>
      <c r="O62" s="1"/>
      <c r="P62" s="1"/>
      <c r="Q62" s="1"/>
    </row>
    <row r="63" spans="1:18" ht="18" x14ac:dyDescent="0.35">
      <c r="A63" s="1"/>
      <c r="B63" s="1"/>
      <c r="C63" s="2" t="s">
        <v>0</v>
      </c>
      <c r="D63" s="2" t="s">
        <v>28</v>
      </c>
      <c r="E63" s="2" t="s">
        <v>1</v>
      </c>
      <c r="F63" s="2" t="s">
        <v>1</v>
      </c>
      <c r="G63" s="9" t="s">
        <v>30</v>
      </c>
      <c r="H63" s="13">
        <v>100000</v>
      </c>
      <c r="I63" s="23" t="s">
        <v>42</v>
      </c>
      <c r="J63" s="1"/>
      <c r="K63" s="1"/>
      <c r="L63" s="1"/>
      <c r="M63" s="1"/>
      <c r="N63" s="1"/>
      <c r="O63" s="1"/>
      <c r="P63" s="1"/>
      <c r="Q63" s="1"/>
    </row>
    <row r="64" spans="1:18" ht="18" x14ac:dyDescent="0.35">
      <c r="A64" s="1"/>
      <c r="B64" s="1"/>
      <c r="C64" s="4" t="s">
        <v>2</v>
      </c>
      <c r="D64" s="4">
        <v>8414240</v>
      </c>
      <c r="E64" s="27">
        <v>426</v>
      </c>
      <c r="F64" s="27">
        <v>470</v>
      </c>
      <c r="G64" s="4">
        <f>F64-E64</f>
        <v>44</v>
      </c>
      <c r="H64" s="24">
        <f>(F64/D64)*100000</f>
        <v>5.5857688870296069</v>
      </c>
      <c r="I64" s="28">
        <f t="shared" ref="I64:I83" si="12">F64/F14</f>
        <v>5.6619684375376463E-2</v>
      </c>
      <c r="J64" s="1"/>
      <c r="K64" s="1"/>
      <c r="L64" s="1"/>
      <c r="M64" s="1"/>
      <c r="N64" s="1"/>
      <c r="O64" s="1"/>
      <c r="P64" s="1"/>
      <c r="Q64" s="1"/>
    </row>
    <row r="65" spans="1:17" ht="18" x14ac:dyDescent="0.35">
      <c r="A65" s="1"/>
      <c r="B65" s="1"/>
      <c r="C65" s="4" t="s">
        <v>3</v>
      </c>
      <c r="D65" s="4">
        <v>1319291</v>
      </c>
      <c r="E65" s="27">
        <v>251</v>
      </c>
      <c r="F65" s="27">
        <v>270</v>
      </c>
      <c r="G65" s="4">
        <f t="shared" ref="G65:G82" si="13">F65-E65</f>
        <v>19</v>
      </c>
      <c r="H65" s="24">
        <f t="shared" ref="H65:H83" si="14">(F65/D65)*100000</f>
        <v>20.46553792908464</v>
      </c>
      <c r="I65" s="28">
        <f t="shared" si="12"/>
        <v>8.3539603960396044E-2</v>
      </c>
      <c r="J65" s="1"/>
      <c r="K65" s="1"/>
      <c r="L65" s="1"/>
      <c r="M65" s="1"/>
      <c r="N65" s="1"/>
      <c r="O65" s="1"/>
      <c r="P65" s="1"/>
      <c r="Q65" s="1"/>
    </row>
    <row r="66" spans="1:17" ht="18" x14ac:dyDescent="0.35">
      <c r="A66" s="1"/>
      <c r="B66" s="1"/>
      <c r="C66" s="4" t="s">
        <v>4</v>
      </c>
      <c r="D66" s="4">
        <v>1022800</v>
      </c>
      <c r="E66" s="27">
        <v>76</v>
      </c>
      <c r="F66" s="27">
        <v>80</v>
      </c>
      <c r="G66" s="4">
        <f t="shared" si="13"/>
        <v>4</v>
      </c>
      <c r="H66" s="24">
        <f t="shared" si="14"/>
        <v>7.8216660148611652</v>
      </c>
      <c r="I66" s="28">
        <f t="shared" si="12"/>
        <v>4.9844236760124609E-2</v>
      </c>
      <c r="J66" s="1"/>
      <c r="K66" s="1"/>
      <c r="L66" s="1"/>
      <c r="M66" s="1"/>
      <c r="N66" s="1"/>
      <c r="O66" s="1"/>
      <c r="P66" s="1"/>
      <c r="Q66" s="1"/>
    </row>
    <row r="67" spans="1:17" ht="18" x14ac:dyDescent="0.35">
      <c r="A67" s="1"/>
      <c r="B67" s="1"/>
      <c r="C67" s="4" t="s">
        <v>5</v>
      </c>
      <c r="D67" s="4">
        <v>1149460</v>
      </c>
      <c r="E67" s="27">
        <v>71</v>
      </c>
      <c r="F67" s="27">
        <v>75</v>
      </c>
      <c r="G67" s="4">
        <f t="shared" si="13"/>
        <v>4</v>
      </c>
      <c r="H67" s="24">
        <f t="shared" si="14"/>
        <v>6.5248029509508818</v>
      </c>
      <c r="I67" s="28">
        <f t="shared" si="12"/>
        <v>5.8004640371229696E-2</v>
      </c>
      <c r="J67" s="1"/>
      <c r="K67" s="1"/>
      <c r="L67" s="1"/>
      <c r="M67" s="1"/>
      <c r="N67" s="1"/>
      <c r="O67" s="1"/>
      <c r="P67" s="1"/>
      <c r="Q67" s="1"/>
    </row>
    <row r="68" spans="1:17" ht="18" x14ac:dyDescent="0.35">
      <c r="A68" s="1"/>
      <c r="B68" s="1"/>
      <c r="C68" s="4" t="s">
        <v>6</v>
      </c>
      <c r="D68" s="4">
        <v>2153389</v>
      </c>
      <c r="E68" s="27">
        <v>78</v>
      </c>
      <c r="F68" s="27">
        <v>80</v>
      </c>
      <c r="G68" s="4">
        <f t="shared" si="13"/>
        <v>2</v>
      </c>
      <c r="H68" s="24">
        <f t="shared" si="14"/>
        <v>3.7150742387928979</v>
      </c>
      <c r="I68" s="28">
        <f t="shared" si="12"/>
        <v>4.9321824907521579E-2</v>
      </c>
      <c r="J68" s="1"/>
      <c r="K68" s="1"/>
      <c r="L68" s="1"/>
      <c r="M68" s="1"/>
      <c r="N68" s="1"/>
      <c r="O68" s="1"/>
      <c r="P68" s="1"/>
      <c r="Q68" s="1"/>
    </row>
    <row r="69" spans="1:17" ht="18" x14ac:dyDescent="0.35">
      <c r="A69" s="1"/>
      <c r="B69" s="1"/>
      <c r="C69" s="4" t="s">
        <v>7</v>
      </c>
      <c r="D69" s="4">
        <v>581078</v>
      </c>
      <c r="E69" s="27">
        <v>68</v>
      </c>
      <c r="F69" s="27">
        <v>68</v>
      </c>
      <c r="G69" s="4">
        <f t="shared" si="13"/>
        <v>0</v>
      </c>
      <c r="H69" s="24">
        <f t="shared" si="14"/>
        <v>11.702387631264649</v>
      </c>
      <c r="I69" s="28">
        <f t="shared" si="12"/>
        <v>4.7189451769604443E-2</v>
      </c>
      <c r="J69" s="1"/>
      <c r="K69" s="1"/>
      <c r="L69" s="1"/>
      <c r="M69" s="1"/>
      <c r="N69" s="1"/>
      <c r="O69" s="1"/>
      <c r="P69" s="1"/>
      <c r="Q69" s="1"/>
    </row>
    <row r="70" spans="1:17" ht="18" x14ac:dyDescent="0.35">
      <c r="A70" s="1"/>
      <c r="B70" s="1"/>
      <c r="C70" s="4" t="s">
        <v>22</v>
      </c>
      <c r="D70" s="4">
        <v>2399548</v>
      </c>
      <c r="E70" s="27">
        <v>989</v>
      </c>
      <c r="F70" s="27">
        <v>1055</v>
      </c>
      <c r="G70" s="4">
        <f t="shared" si="13"/>
        <v>66</v>
      </c>
      <c r="H70" s="24">
        <f t="shared" si="14"/>
        <v>43.966613712249135</v>
      </c>
      <c r="I70" s="29">
        <f t="shared" si="12"/>
        <v>0.10517396072176254</v>
      </c>
      <c r="J70" s="1"/>
      <c r="K70" s="1"/>
      <c r="L70" s="1"/>
      <c r="M70" s="1"/>
      <c r="N70" s="1"/>
      <c r="O70" s="1"/>
      <c r="P70" s="1"/>
      <c r="Q70" s="1"/>
    </row>
    <row r="71" spans="1:17" ht="18" x14ac:dyDescent="0.35">
      <c r="A71" s="1"/>
      <c r="B71" s="1"/>
      <c r="C71" s="4" t="s">
        <v>38</v>
      </c>
      <c r="D71" s="4">
        <v>2032863</v>
      </c>
      <c r="E71" s="27">
        <v>786</v>
      </c>
      <c r="F71" s="27">
        <v>847</v>
      </c>
      <c r="G71" s="4">
        <f t="shared" si="13"/>
        <v>61</v>
      </c>
      <c r="H71" s="24">
        <f t="shared" si="14"/>
        <v>41.665375384371693</v>
      </c>
      <c r="I71" s="28">
        <f t="shared" si="12"/>
        <v>9.6811064121613902E-2</v>
      </c>
      <c r="J71" s="1"/>
      <c r="K71" s="1"/>
      <c r="L71" s="1"/>
      <c r="M71" s="1"/>
      <c r="N71" s="1"/>
      <c r="O71" s="1"/>
      <c r="P71" s="1"/>
      <c r="Q71" s="1"/>
    </row>
    <row r="72" spans="1:17" ht="18" x14ac:dyDescent="0.35">
      <c r="A72" s="1"/>
      <c r="B72" s="1"/>
      <c r="C72" s="4" t="s">
        <v>8</v>
      </c>
      <c r="D72" s="4">
        <v>7675217</v>
      </c>
      <c r="E72" s="27">
        <v>2508</v>
      </c>
      <c r="F72" s="27">
        <v>2637</v>
      </c>
      <c r="G72" s="4">
        <f t="shared" si="13"/>
        <v>129</v>
      </c>
      <c r="H72" s="24">
        <f t="shared" si="14"/>
        <v>34.357334782847182</v>
      </c>
      <c r="I72" s="29">
        <f t="shared" si="12"/>
        <v>0.10129840196681009</v>
      </c>
      <c r="J72" s="1"/>
      <c r="K72" s="1"/>
      <c r="L72" s="1"/>
      <c r="M72" s="1"/>
      <c r="N72" s="1"/>
      <c r="O72" s="1"/>
      <c r="P72" s="1"/>
      <c r="Q72" s="1"/>
    </row>
    <row r="73" spans="1:17" ht="18" x14ac:dyDescent="0.35">
      <c r="A73" s="1"/>
      <c r="B73" s="1"/>
      <c r="C73" s="4" t="s">
        <v>16</v>
      </c>
      <c r="D73" s="4">
        <v>84777</v>
      </c>
      <c r="E73" s="27">
        <v>1</v>
      </c>
      <c r="F73" s="27">
        <v>2</v>
      </c>
      <c r="G73" s="4">
        <f t="shared" si="13"/>
        <v>1</v>
      </c>
      <c r="H73" s="24">
        <f t="shared" si="14"/>
        <v>2.35913042452552</v>
      </c>
      <c r="I73" s="28">
        <f t="shared" si="12"/>
        <v>2.4096385542168676E-2</v>
      </c>
      <c r="J73" s="1"/>
      <c r="K73" s="1"/>
      <c r="L73" s="1"/>
      <c r="M73" s="1"/>
      <c r="N73" s="1"/>
      <c r="O73" s="1"/>
      <c r="P73" s="1"/>
      <c r="Q73" s="1"/>
    </row>
    <row r="74" spans="1:17" ht="18" x14ac:dyDescent="0.35">
      <c r="A74" s="1"/>
      <c r="B74" s="1"/>
      <c r="C74" s="4" t="s">
        <v>10</v>
      </c>
      <c r="D74" s="4">
        <v>5003769</v>
      </c>
      <c r="E74" s="27">
        <v>571</v>
      </c>
      <c r="F74" s="27">
        <v>613</v>
      </c>
      <c r="G74" s="4">
        <f t="shared" si="13"/>
        <v>42</v>
      </c>
      <c r="H74" s="24">
        <f t="shared" si="14"/>
        <v>12.250765373061787</v>
      </c>
      <c r="I74" s="28">
        <f t="shared" si="12"/>
        <v>8.532850779510022E-2</v>
      </c>
      <c r="J74" s="1"/>
      <c r="K74" s="1"/>
      <c r="L74" s="1"/>
      <c r="M74" s="1"/>
      <c r="N74" s="1"/>
      <c r="O74" s="1"/>
      <c r="P74" s="1"/>
      <c r="Q74" s="1"/>
    </row>
    <row r="75" spans="1:17" ht="18" x14ac:dyDescent="0.35">
      <c r="A75" s="1"/>
      <c r="B75" s="1"/>
      <c r="C75" s="4" t="s">
        <v>11</v>
      </c>
      <c r="D75" s="4">
        <v>1067710</v>
      </c>
      <c r="E75" s="27">
        <v>208</v>
      </c>
      <c r="F75" s="27">
        <v>218</v>
      </c>
      <c r="G75" s="4">
        <f t="shared" si="13"/>
        <v>10</v>
      </c>
      <c r="H75" s="24">
        <f t="shared" si="14"/>
        <v>20.417529104344812</v>
      </c>
      <c r="I75" s="29">
        <f t="shared" si="12"/>
        <v>0.10649731314118221</v>
      </c>
      <c r="J75" s="1"/>
      <c r="K75" s="1"/>
      <c r="L75" s="1"/>
      <c r="M75" s="1"/>
      <c r="N75" s="1"/>
      <c r="O75" s="1"/>
      <c r="P75" s="1"/>
      <c r="Q75" s="1"/>
    </row>
    <row r="76" spans="1:17" ht="18" x14ac:dyDescent="0.35">
      <c r="A76" s="1"/>
      <c r="B76" s="1"/>
      <c r="C76" s="4" t="s">
        <v>9</v>
      </c>
      <c r="D76" s="4">
        <v>2699499</v>
      </c>
      <c r="E76" s="27">
        <v>159</v>
      </c>
      <c r="F76" s="27">
        <v>174</v>
      </c>
      <c r="G76" s="4">
        <f t="shared" si="13"/>
        <v>15</v>
      </c>
      <c r="H76" s="24">
        <f t="shared" si="14"/>
        <v>6.4456404688425515</v>
      </c>
      <c r="I76" s="28">
        <f t="shared" si="12"/>
        <v>2.9273216689098252E-2</v>
      </c>
      <c r="J76" s="1"/>
      <c r="K76" s="1"/>
      <c r="L76" s="1"/>
      <c r="M76" s="1"/>
      <c r="N76" s="1"/>
      <c r="O76" s="1"/>
      <c r="P76" s="1"/>
      <c r="Q76" s="1"/>
    </row>
    <row r="77" spans="1:17" ht="18" x14ac:dyDescent="0.35">
      <c r="A77" s="1"/>
      <c r="B77" s="1"/>
      <c r="C77" s="4" t="s">
        <v>21</v>
      </c>
      <c r="D77" s="4">
        <v>6663394</v>
      </c>
      <c r="E77" s="27">
        <v>4723</v>
      </c>
      <c r="F77" s="27">
        <v>4941</v>
      </c>
      <c r="G77" s="4">
        <f t="shared" si="13"/>
        <v>218</v>
      </c>
      <c r="H77" s="24">
        <f t="shared" si="14"/>
        <v>74.151400922712952</v>
      </c>
      <c r="I77" s="29">
        <f t="shared" si="12"/>
        <v>0.13146551724137931</v>
      </c>
      <c r="J77" s="1"/>
      <c r="K77" s="1"/>
      <c r="L77" s="1"/>
      <c r="M77" s="1"/>
      <c r="N77" s="1"/>
      <c r="O77" s="1"/>
      <c r="P77" s="1"/>
      <c r="Q77" s="1"/>
    </row>
    <row r="78" spans="1:17" ht="18" x14ac:dyDescent="0.35">
      <c r="A78" s="1"/>
      <c r="B78" s="1"/>
      <c r="C78" s="4" t="s">
        <v>17</v>
      </c>
      <c r="D78" s="4">
        <v>86487</v>
      </c>
      <c r="E78" s="27">
        <v>2</v>
      </c>
      <c r="F78" s="27">
        <v>2</v>
      </c>
      <c r="G78" s="4">
        <f t="shared" si="13"/>
        <v>0</v>
      </c>
      <c r="H78" s="24">
        <f t="shared" si="14"/>
        <v>2.3124862696127741</v>
      </c>
      <c r="I78" s="28">
        <f t="shared" si="12"/>
        <v>2.4096385542168676E-2</v>
      </c>
      <c r="J78" s="1"/>
      <c r="K78" s="1"/>
      <c r="L78" s="1"/>
      <c r="M78" s="1"/>
      <c r="N78" s="1"/>
      <c r="O78" s="1"/>
      <c r="P78" s="1"/>
      <c r="Q78" s="1"/>
    </row>
    <row r="79" spans="1:17" ht="18" x14ac:dyDescent="0.35">
      <c r="A79" s="1"/>
      <c r="B79" s="1"/>
      <c r="C79" s="4" t="s">
        <v>12</v>
      </c>
      <c r="D79" s="4">
        <v>1493898</v>
      </c>
      <c r="E79" s="27">
        <v>51</v>
      </c>
      <c r="F79" s="27">
        <v>59</v>
      </c>
      <c r="G79" s="4">
        <f t="shared" si="13"/>
        <v>8</v>
      </c>
      <c r="H79" s="24">
        <f t="shared" si="14"/>
        <v>3.949399490460527</v>
      </c>
      <c r="I79" s="28">
        <f t="shared" si="12"/>
        <v>4.7773279352226722E-2</v>
      </c>
      <c r="J79" s="1"/>
      <c r="K79" s="1"/>
      <c r="L79" s="1"/>
      <c r="M79" s="1"/>
      <c r="N79" s="1"/>
      <c r="O79" s="1"/>
      <c r="P79" s="1"/>
      <c r="Q79" s="1"/>
    </row>
    <row r="80" spans="1:17" ht="18" x14ac:dyDescent="0.35">
      <c r="A80" s="1"/>
      <c r="B80" s="1"/>
      <c r="C80" s="4" t="s">
        <v>13</v>
      </c>
      <c r="D80" s="4">
        <v>654214</v>
      </c>
      <c r="E80" s="27">
        <v>171</v>
      </c>
      <c r="F80" s="27">
        <v>178</v>
      </c>
      <c r="G80" s="4">
        <f t="shared" si="13"/>
        <v>7</v>
      </c>
      <c r="H80" s="24">
        <f t="shared" si="14"/>
        <v>27.208222385947103</v>
      </c>
      <c r="I80" s="28">
        <f t="shared" si="12"/>
        <v>5.7923852912463387E-2</v>
      </c>
      <c r="J80" s="1"/>
      <c r="K80" s="1"/>
      <c r="L80" s="1"/>
      <c r="M80" s="1"/>
      <c r="N80" s="1"/>
      <c r="O80" s="1"/>
      <c r="P80" s="1"/>
      <c r="Q80" s="1"/>
    </row>
    <row r="81" spans="1:17" ht="18" x14ac:dyDescent="0.35">
      <c r="A81" s="1"/>
      <c r="B81" s="1"/>
      <c r="C81" s="4" t="s">
        <v>14</v>
      </c>
      <c r="D81" s="4">
        <v>2207776</v>
      </c>
      <c r="E81" s="27">
        <v>477</v>
      </c>
      <c r="F81" s="27">
        <v>515</v>
      </c>
      <c r="G81" s="4">
        <f t="shared" si="13"/>
        <v>38</v>
      </c>
      <c r="H81" s="24">
        <f t="shared" si="14"/>
        <v>23.326641833229456</v>
      </c>
      <c r="I81" s="28">
        <f t="shared" si="12"/>
        <v>5.9689383402874364E-2</v>
      </c>
      <c r="J81" s="1"/>
      <c r="K81" s="1"/>
      <c r="L81" s="1"/>
      <c r="M81" s="1"/>
      <c r="N81" s="1"/>
      <c r="O81" s="1"/>
      <c r="P81" s="1"/>
      <c r="Q81" s="1"/>
    </row>
    <row r="82" spans="1:17" ht="18" x14ac:dyDescent="0.35">
      <c r="A82" s="1"/>
      <c r="B82" s="1"/>
      <c r="C82" s="4" t="s">
        <v>15</v>
      </c>
      <c r="D82" s="4">
        <v>316798</v>
      </c>
      <c r="E82" s="27">
        <v>128</v>
      </c>
      <c r="F82" s="27">
        <v>134</v>
      </c>
      <c r="G82" s="4">
        <f t="shared" si="13"/>
        <v>6</v>
      </c>
      <c r="H82" s="24">
        <f t="shared" si="14"/>
        <v>42.298246832366367</v>
      </c>
      <c r="I82" s="28">
        <f t="shared" si="12"/>
        <v>5.1697530864197531E-2</v>
      </c>
      <c r="J82" s="1"/>
      <c r="K82" s="1"/>
      <c r="L82" s="1"/>
      <c r="M82" s="1"/>
      <c r="N82" s="1"/>
      <c r="O82" s="1"/>
      <c r="P82" s="1"/>
      <c r="Q82" s="1"/>
    </row>
    <row r="83" spans="1:17" ht="18" x14ac:dyDescent="0.35">
      <c r="A83" s="1"/>
      <c r="B83" s="1"/>
      <c r="C83" s="11" t="s">
        <v>23</v>
      </c>
      <c r="D83" s="2">
        <v>47026208</v>
      </c>
      <c r="E83" s="26">
        <f>SUM(E64:E82)</f>
        <v>11744</v>
      </c>
      <c r="F83" s="26">
        <f>SUM(F64:F82)</f>
        <v>12418</v>
      </c>
      <c r="G83" s="3">
        <f>SUM(G64:G82)</f>
        <v>674</v>
      </c>
      <c r="H83" s="25">
        <f t="shared" si="14"/>
        <v>26.406551852958245</v>
      </c>
      <c r="I83" s="30">
        <f t="shared" si="12"/>
        <v>9.496860636743934E-2</v>
      </c>
      <c r="J83" s="1"/>
      <c r="K83" s="1"/>
      <c r="L83" s="1"/>
      <c r="M83" s="1"/>
      <c r="N83" s="1"/>
      <c r="O83" s="1"/>
      <c r="P83" s="1"/>
      <c r="Q83" s="1"/>
    </row>
    <row r="84" spans="1:17" ht="18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4">
    <mergeCell ref="L11:Q11"/>
    <mergeCell ref="C36:H36"/>
    <mergeCell ref="L36:Q36"/>
    <mergeCell ref="C61:H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F21" sqref="F21"/>
    </sheetView>
  </sheetViews>
  <sheetFormatPr baseColWidth="10"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7" zoomScale="60" zoomScaleNormal="60" workbookViewId="0">
      <selection activeCell="N59" sqref="N59"/>
    </sheetView>
  </sheetViews>
  <sheetFormatPr baseColWidth="10" defaultRowHeight="15.6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4-5 abril</vt:lpstr>
      <vt:lpstr>Hoja1</vt:lpstr>
      <vt:lpstr>HOJA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Valde</cp:lastModifiedBy>
  <dcterms:created xsi:type="dcterms:W3CDTF">2020-03-20T18:07:33Z</dcterms:created>
  <dcterms:modified xsi:type="dcterms:W3CDTF">2020-04-05T11:17:27Z</dcterms:modified>
</cp:coreProperties>
</file>